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18" windowWidth="11350" windowHeight="8705" activeTab="1"/>
  </bookViews>
  <sheets>
    <sheet name="Прил.на 29,08" sheetId="1" r:id="rId1"/>
    <sheet name="Прил.на 31,12" sheetId="2" r:id="rId2"/>
  </sheets>
  <definedNames>
    <definedName name="_xlnm.Print_Titles" localSheetId="0">'Прил.на 29,08'!$3:$6</definedName>
    <definedName name="_xlnm.Print_Titles" localSheetId="1">'Прил.на 31,12'!$3:$6</definedName>
    <definedName name="_xlnm.Print_Area" localSheetId="0">'Прил.на 29,08'!$A$1:$N$96</definedName>
    <definedName name="_xlnm.Print_Area" localSheetId="1">'Прил.на 31,12'!$A$1:$N$96</definedName>
  </definedNames>
  <calcPr fullCalcOnLoad="1"/>
</workbook>
</file>

<file path=xl/sharedStrings.xml><?xml version="1.0" encoding="utf-8"?>
<sst xmlns="http://schemas.openxmlformats.org/spreadsheetml/2006/main" count="246" uniqueCount="86">
  <si>
    <t>№</t>
  </si>
  <si>
    <t>Наименование мероприятия</t>
  </si>
  <si>
    <t>Срок  исполне-ния</t>
  </si>
  <si>
    <t>Объём финансиро-вания (тыс.руб.)</t>
  </si>
  <si>
    <t>в том числе за счёт средств</t>
  </si>
  <si>
    <t>Исполнители -ответственные за реализацию мероприятий</t>
  </si>
  <si>
    <t>Цель:  повышение  удовлетворенности  населения  услугами  по  организации  отдыха  и  оздоровления  детей  и  подростков  Владимирской  области</t>
  </si>
  <si>
    <t>Обеспечение права детей на отдых и оздоровление, снижение удельной численности детей категории риска</t>
  </si>
  <si>
    <t>Задача:  создание  условий  для  обеспечения  безопасного  пребывания  детей  и  подростков  в  загородных  оздоровительных  лагерях</t>
  </si>
  <si>
    <t>2.1.</t>
  </si>
  <si>
    <t>2.2.</t>
  </si>
  <si>
    <t xml:space="preserve">Обеспечение условий для укрепления материально-технической базы загородных оздоровительных лагерей региона </t>
  </si>
  <si>
    <t>Обеспечение безопасных условий организации отдыха и оздоровления детей</t>
  </si>
  <si>
    <t>Задача :  совершенствование кадрового и информационно-методического обеспечения организации  отдыха, оздоровления детей и подростков,  развитие   специализированных видов отдыха</t>
  </si>
  <si>
    <t>3.2.</t>
  </si>
  <si>
    <t>Задача:  Организация отдыха и оздоровления детей и подростков</t>
  </si>
  <si>
    <t>Ожидаемые результаты</t>
  </si>
  <si>
    <t>МБОУ СОШ№1</t>
  </si>
  <si>
    <t>МБОУ СОШ№2</t>
  </si>
  <si>
    <t>МБОУ "Начальная школа"</t>
  </si>
  <si>
    <t>МБОУ ДЮСШ</t>
  </si>
  <si>
    <t>МБОУ ЦВР "Лад"</t>
  </si>
  <si>
    <t>1.1.</t>
  </si>
  <si>
    <t>1.2.</t>
  </si>
  <si>
    <t>1.3.</t>
  </si>
  <si>
    <t>МКУ "ГКМХ"</t>
  </si>
  <si>
    <t>Управление образования</t>
  </si>
  <si>
    <t>Улучшение системы оздоровления детей. Создание условий для отдыха детей, находящихся в трудной жизненной ситуации.</t>
  </si>
  <si>
    <t>Развитие и укрепление материально-технической базы в городских лагерях с дневным пребыванием</t>
  </si>
  <si>
    <t>Организация отдыха и оздоровления детей в лагерях с дневным пребыванием детей</t>
  </si>
  <si>
    <t>субсидий и иных межбюджетных трансфертов</t>
  </si>
  <si>
    <t>Приобретение оборудования, инвентаря для проведения профильных смен в лагерях с дневным пребыванием</t>
  </si>
  <si>
    <t>Задача: Участие в областных профильных сменах. Организация санитарно- курортного оздоровления.</t>
  </si>
  <si>
    <t>Организация санитарно- курортного лечения для часто болеющих детей и семей, нуждающихся в особой заботе государства, в санаториях "Мать и дитя" (приобретение путевок)</t>
  </si>
  <si>
    <t>Оказание социальной поддержки детям, находящимся в трудной ситуации, в том детям- сиротам, оставшихся без попечения родителей, а также лицам из их числа в возрасте до 23 лет.</t>
  </si>
  <si>
    <t>3.1.</t>
  </si>
  <si>
    <t>3.3.</t>
  </si>
  <si>
    <t>Удовлетворение потребности населения в услуге отдыха и оздоровления детей.</t>
  </si>
  <si>
    <t>3.4.</t>
  </si>
  <si>
    <t>Развитие и укрепление материально- технической базы загородного лагеря "Лесной городок", оказывающего услуги по организации отдыха и оздоровления детей</t>
  </si>
  <si>
    <t>МБОУ ДОД ЦВР "Лад"</t>
  </si>
  <si>
    <t xml:space="preserve">МБОУ ДОД ЦВР "Лад" </t>
  </si>
  <si>
    <t>Приобретение  спортивного и мягкого инвентаря</t>
  </si>
  <si>
    <t>Достижение целевых показателей и индикаторов качества предоставляемых услуг в сфере отдыха и оздоровления детей: приобретение оборудования и мебели</t>
  </si>
  <si>
    <t>2.3.</t>
  </si>
  <si>
    <t>Проведение соревнований, награждение участников, оплата работы судей</t>
  </si>
  <si>
    <t>МКУ "Комитет по культуре и спорту" (отдел по молодежной политике и вопросам демографии)</t>
  </si>
  <si>
    <t>1.4.</t>
  </si>
  <si>
    <t xml:space="preserve">Строительство домика </t>
  </si>
  <si>
    <t xml:space="preserve">Ремонт корпусов загородного лагеря </t>
  </si>
  <si>
    <t>Ремонт асфальтнобетонного покрытия</t>
  </si>
  <si>
    <t>В том числе:</t>
  </si>
  <si>
    <t>Субвенции</t>
  </si>
  <si>
    <t>Субсидии, иные межбюджетные трансферты</t>
  </si>
  <si>
    <t>Другие собственные доходы</t>
  </si>
  <si>
    <t>Планировка территории ДООЛ "Лесной городок" (топосъемка)</t>
  </si>
  <si>
    <t>Собственные доходы:</t>
  </si>
  <si>
    <t>Внебюджетные средства</t>
  </si>
  <si>
    <t>Замена окон в корпусах</t>
  </si>
  <si>
    <t>4.  Мероприятия муниципальной подпрограммы</t>
  </si>
  <si>
    <t xml:space="preserve">Полная или частичная оплата стоимости пребывания детей и подростков из семей, нуждающихся в особой заботе государства, оказавшихся в трудной жизненной ситуации в загородные оздоровительные лагеря. </t>
  </si>
  <si>
    <t>Компенсация части родительской платы стоимости путевки детям работников ДОЛ "Лесной городок" в период проведения оздоровительной смены.</t>
  </si>
  <si>
    <t>2. Участие в областных профильных сменах. Организация санаторно- курортного оздоровления.</t>
  </si>
  <si>
    <t xml:space="preserve">Полная или частичная оплата стоимости пребывания детей и подростков из семей, нуждающихся в особой заботе государства, оказавшихся в трудной жизненной ситуации в городских лагерях с дневным пребыванием . </t>
  </si>
  <si>
    <t>I. Организация отдыха и оздоровления детей и подростков ЗАТО г.Радужный</t>
  </si>
  <si>
    <t xml:space="preserve">Цель:  помощь детям при  организации  отдыха  и  оздоровления  детей  и  подростков  </t>
  </si>
  <si>
    <t>Цель: Развитие системы загородных оздоровительных лагерей, укрепление их материально-технической базы, обеспечение  безопасности жизни и здоровья детей</t>
  </si>
  <si>
    <t>3. Организация отдыха детей в загородном лагере</t>
  </si>
  <si>
    <t>4.Совершенствование кадрового и методического обучения</t>
  </si>
  <si>
    <t>Цель: Нормативное правовое. кадровое и информационно-методическое сопровождение отдыха, оздоровления детей</t>
  </si>
  <si>
    <t>3.4.1.</t>
  </si>
  <si>
    <t>3.4.2.</t>
  </si>
  <si>
    <t>3.4.3.</t>
  </si>
  <si>
    <t>3.4.4.</t>
  </si>
  <si>
    <t>3.4.5.</t>
  </si>
  <si>
    <t>3.5.</t>
  </si>
  <si>
    <t xml:space="preserve">Проведение мероприятий по обеспечению санитарно-гигиенического, противоэпидемиологического режима, медицинского осмотра работников и охраны в загородном лагере "Лесной городок". </t>
  </si>
  <si>
    <t>Расходы на обеспечение деятельности (оказания услуг) муниципального учреждения</t>
  </si>
  <si>
    <t>Компенсация стоимости путевок для детей и подростков, направленных в стационарные детские оздоровительные лагеря, палаточные лагеря и малозатратные организации отдыха детей.</t>
  </si>
  <si>
    <t>Подготовка кадров для лагерей отдыха и оздоровления, приобретение сборников нормативных правовых документов и другой литературы</t>
  </si>
  <si>
    <t>4.1.</t>
  </si>
  <si>
    <t>Организация работ по благоустройству территории (капитальное строительство капитальный ремонт, ремонтные работы) загородного лагеря "Лесной городок":</t>
  </si>
  <si>
    <t>2014-2016 г.г.</t>
  </si>
  <si>
    <t>Итого по подпрограмме:</t>
  </si>
  <si>
    <t>Приложение № 5 к постановлению администрации ЗАТО г.Радужный Владимирской области  от ______________2016 г. № ____________</t>
  </si>
  <si>
    <t>Приложение к подпрограмме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</si>
</sst>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0000"/>
    <numFmt numFmtId="171" formatCode="0.0"/>
    <numFmt numFmtId="172" formatCode="0.0000"/>
    <numFmt numFmtId="173" formatCode="0.000000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69" fontId="4" fillId="0" borderId="12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69" fontId="1" fillId="0" borderId="16" xfId="0" applyNumberFormat="1" applyFont="1" applyBorder="1" applyAlignment="1">
      <alignment horizontal="center" vertical="top" wrapText="1"/>
    </xf>
    <xf numFmtId="169" fontId="1" fillId="0" borderId="18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69" fontId="1" fillId="0" borderId="12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169" fontId="1" fillId="0" borderId="21" xfId="0" applyNumberFormat="1" applyFont="1" applyBorder="1" applyAlignment="1">
      <alignment horizontal="center" vertical="top" wrapText="1"/>
    </xf>
    <xf numFmtId="169" fontId="1" fillId="0" borderId="2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9" fontId="1" fillId="0" borderId="11" xfId="0" applyNumberFormat="1" applyFont="1" applyBorder="1" applyAlignment="1">
      <alignment horizontal="center" vertical="top" wrapText="1"/>
    </xf>
    <xf numFmtId="169" fontId="1" fillId="0" borderId="10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2" fontId="1" fillId="0" borderId="18" xfId="0" applyNumberFormat="1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center" wrapText="1"/>
    </xf>
    <xf numFmtId="0" fontId="1" fillId="0" borderId="20" xfId="0" applyFont="1" applyBorder="1" applyAlignment="1">
      <alignment vertical="top" wrapText="1"/>
    </xf>
    <xf numFmtId="0" fontId="3" fillId="0" borderId="13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69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169" fontId="3" fillId="0" borderId="13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169" fontId="1" fillId="0" borderId="23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169" fontId="1" fillId="0" borderId="15" xfId="0" applyNumberFormat="1" applyFont="1" applyBorder="1" applyAlignment="1">
      <alignment horizontal="center" vertical="top" wrapText="1"/>
    </xf>
    <xf numFmtId="169" fontId="4" fillId="0" borderId="21" xfId="0" applyNumberFormat="1" applyFont="1" applyBorder="1" applyAlignment="1">
      <alignment horizontal="center" vertical="top" wrapText="1"/>
    </xf>
    <xf numFmtId="169" fontId="5" fillId="0" borderId="22" xfId="0" applyNumberFormat="1" applyFont="1" applyBorder="1" applyAlignment="1">
      <alignment vertical="top" wrapText="1"/>
    </xf>
    <xf numFmtId="169" fontId="1" fillId="0" borderId="22" xfId="0" applyNumberFormat="1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169" fontId="5" fillId="0" borderId="18" xfId="0" applyNumberFormat="1" applyFont="1" applyBorder="1" applyAlignment="1">
      <alignment vertical="top" wrapText="1"/>
    </xf>
    <xf numFmtId="169" fontId="1" fillId="0" borderId="18" xfId="0" applyNumberFormat="1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69" fontId="1" fillId="0" borderId="13" xfId="0" applyNumberFormat="1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169" fontId="3" fillId="0" borderId="22" xfId="0" applyNumberFormat="1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2" fontId="1" fillId="0" borderId="14" xfId="0" applyNumberFormat="1" applyFont="1" applyBorder="1" applyAlignment="1">
      <alignment horizontal="center" vertical="top" wrapText="1"/>
    </xf>
    <xf numFmtId="169" fontId="3" fillId="0" borderId="11" xfId="0" applyNumberFormat="1" applyFont="1" applyBorder="1" applyAlignment="1">
      <alignment horizontal="center" vertical="top" wrapText="1"/>
    </xf>
    <xf numFmtId="169" fontId="3" fillId="0" borderId="17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169" fontId="4" fillId="0" borderId="0" xfId="0" applyNumberFormat="1" applyFont="1" applyBorder="1" applyAlignment="1">
      <alignment horizontal="center" vertical="center" wrapText="1"/>
    </xf>
    <xf numFmtId="169" fontId="1" fillId="0" borderId="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69" fontId="1" fillId="0" borderId="2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169" fontId="5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2" fontId="4" fillId="0" borderId="21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3" fillId="0" borderId="24" xfId="0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169" fontId="4" fillId="0" borderId="23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169" fontId="1" fillId="33" borderId="16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2" fontId="1" fillId="33" borderId="12" xfId="0" applyNumberFormat="1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169" fontId="4" fillId="0" borderId="22" xfId="0" applyNumberFormat="1" applyFont="1" applyBorder="1" applyAlignment="1">
      <alignment vertical="top" wrapText="1"/>
    </xf>
    <xf numFmtId="169" fontId="4" fillId="0" borderId="18" xfId="0" applyNumberFormat="1" applyFont="1" applyBorder="1" applyAlignment="1">
      <alignment vertical="top" wrapText="1"/>
    </xf>
    <xf numFmtId="0" fontId="1" fillId="0" borderId="17" xfId="0" applyFont="1" applyBorder="1" applyAlignment="1">
      <alignment horizontal="left" vertical="top" wrapText="1"/>
    </xf>
    <xf numFmtId="169" fontId="4" fillId="0" borderId="13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23" xfId="0" applyFont="1" applyBorder="1" applyAlignment="1">
      <alignment horizontal="left" vertical="top" wrapText="1"/>
    </xf>
    <xf numFmtId="172" fontId="1" fillId="0" borderId="12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169" fontId="4" fillId="0" borderId="17" xfId="0" applyNumberFormat="1" applyFont="1" applyBorder="1" applyAlignment="1">
      <alignment horizontal="center" vertical="top" wrapText="1"/>
    </xf>
    <xf numFmtId="0" fontId="5" fillId="0" borderId="23" xfId="0" applyFont="1" applyBorder="1" applyAlignment="1">
      <alignment vertical="top" wrapText="1"/>
    </xf>
    <xf numFmtId="2" fontId="3" fillId="0" borderId="23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169" fontId="4" fillId="0" borderId="23" xfId="0" applyNumberFormat="1" applyFont="1" applyBorder="1" applyAlignment="1">
      <alignment vertical="top" wrapText="1"/>
    </xf>
    <xf numFmtId="169" fontId="4" fillId="0" borderId="17" xfId="0" applyNumberFormat="1" applyFont="1" applyBorder="1" applyAlignment="1">
      <alignment vertical="top" wrapText="1"/>
    </xf>
    <xf numFmtId="169" fontId="4" fillId="0" borderId="11" xfId="0" applyNumberFormat="1" applyFont="1" applyBorder="1" applyAlignment="1">
      <alignment vertical="top" wrapText="1"/>
    </xf>
    <xf numFmtId="172" fontId="3" fillId="0" borderId="11" xfId="0" applyNumberFormat="1" applyFont="1" applyBorder="1" applyAlignment="1">
      <alignment horizontal="center" vertical="top" wrapText="1"/>
    </xf>
    <xf numFmtId="169" fontId="4" fillId="33" borderId="12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5" fillId="33" borderId="13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center" vertical="top" wrapText="1"/>
    </xf>
    <xf numFmtId="170" fontId="4" fillId="33" borderId="21" xfId="0" applyNumberFormat="1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vertical="top" wrapText="1"/>
    </xf>
    <xf numFmtId="0" fontId="5" fillId="33" borderId="23" xfId="0" applyFont="1" applyFill="1" applyBorder="1" applyAlignment="1">
      <alignment vertical="top" wrapText="1"/>
    </xf>
    <xf numFmtId="2" fontId="1" fillId="33" borderId="21" xfId="0" applyNumberFormat="1" applyFont="1" applyFill="1" applyBorder="1" applyAlignment="1">
      <alignment horizontal="center" vertical="top" wrapText="1"/>
    </xf>
    <xf numFmtId="172" fontId="3" fillId="33" borderId="17" xfId="0" applyNumberFormat="1" applyFont="1" applyFill="1" applyBorder="1" applyAlignment="1">
      <alignment horizontal="center" vertical="top" wrapText="1"/>
    </xf>
    <xf numFmtId="169" fontId="3" fillId="33" borderId="17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169" fontId="8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9" fillId="0" borderId="0" xfId="0" applyNumberFormat="1" applyFont="1" applyAlignment="1">
      <alignment/>
    </xf>
    <xf numFmtId="169" fontId="10" fillId="0" borderId="0" xfId="0" applyNumberFormat="1" applyFont="1" applyAlignment="1">
      <alignment horizontal="center"/>
    </xf>
    <xf numFmtId="172" fontId="2" fillId="0" borderId="0" xfId="0" applyNumberFormat="1" applyFont="1" applyAlignment="1">
      <alignment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/>
    </xf>
    <xf numFmtId="169" fontId="11" fillId="0" borderId="0" xfId="0" applyNumberFormat="1" applyFont="1" applyAlignment="1">
      <alignment horizontal="center"/>
    </xf>
    <xf numFmtId="170" fontId="12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170" fontId="1" fillId="0" borderId="21" xfId="0" applyNumberFormat="1" applyFont="1" applyBorder="1" applyAlignment="1">
      <alignment horizontal="center" vertical="top" wrapText="1"/>
    </xf>
    <xf numFmtId="170" fontId="1" fillId="0" borderId="12" xfId="0" applyNumberFormat="1" applyFont="1" applyBorder="1" applyAlignment="1">
      <alignment horizontal="center" vertical="top" wrapText="1"/>
    </xf>
    <xf numFmtId="170" fontId="4" fillId="0" borderId="12" xfId="0" applyNumberFormat="1" applyFont="1" applyBorder="1" applyAlignment="1">
      <alignment horizontal="center" vertical="top" wrapText="1"/>
    </xf>
    <xf numFmtId="170" fontId="4" fillId="0" borderId="12" xfId="0" applyNumberFormat="1" applyFont="1" applyBorder="1" applyAlignment="1">
      <alignment horizontal="center" vertical="center" wrapText="1"/>
    </xf>
    <xf numFmtId="170" fontId="8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3" fillId="0" borderId="14" xfId="0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 wrapText="1"/>
    </xf>
    <xf numFmtId="169" fontId="1" fillId="0" borderId="14" xfId="0" applyNumberFormat="1" applyFont="1" applyBorder="1" applyAlignment="1">
      <alignment horizontal="center" vertical="top" wrapText="1"/>
    </xf>
    <xf numFmtId="170" fontId="1" fillId="33" borderId="23" xfId="0" applyNumberFormat="1" applyFont="1" applyFill="1" applyBorder="1" applyAlignment="1">
      <alignment horizontal="center" vertical="top" wrapText="1"/>
    </xf>
    <xf numFmtId="170" fontId="1" fillId="33" borderId="16" xfId="0" applyNumberFormat="1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169" fontId="9" fillId="0" borderId="0" xfId="0" applyNumberFormat="1" applyFont="1" applyAlignment="1">
      <alignment horizontal="right"/>
    </xf>
    <xf numFmtId="0" fontId="3" fillId="0" borderId="18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170" fontId="3" fillId="0" borderId="14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vertical="justify" wrapText="1"/>
    </xf>
    <xf numFmtId="0" fontId="0" fillId="0" borderId="10" xfId="0" applyBorder="1" applyAlignment="1">
      <alignment vertical="justify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169" fontId="4" fillId="0" borderId="12" xfId="0" applyNumberFormat="1" applyFont="1" applyBorder="1" applyAlignment="1">
      <alignment horizontal="center" vertical="top" wrapText="1"/>
    </xf>
    <xf numFmtId="169" fontId="4" fillId="0" borderId="13" xfId="0" applyNumberFormat="1" applyFont="1" applyBorder="1" applyAlignment="1">
      <alignment horizontal="center" vertical="top" wrapText="1"/>
    </xf>
    <xf numFmtId="169" fontId="4" fillId="0" borderId="16" xfId="0" applyNumberFormat="1" applyFont="1" applyBorder="1" applyAlignment="1">
      <alignment horizontal="center" vertical="top" wrapText="1"/>
    </xf>
    <xf numFmtId="169" fontId="4" fillId="0" borderId="18" xfId="0" applyNumberFormat="1" applyFont="1" applyBorder="1" applyAlignment="1">
      <alignment horizontal="center" vertical="top" wrapText="1"/>
    </xf>
    <xf numFmtId="169" fontId="4" fillId="0" borderId="11" xfId="0" applyNumberFormat="1" applyFont="1" applyBorder="1" applyAlignment="1">
      <alignment horizontal="center" vertical="top" wrapText="1"/>
    </xf>
    <xf numFmtId="169" fontId="4" fillId="0" borderId="17" xfId="0" applyNumberFormat="1" applyFont="1" applyBorder="1" applyAlignment="1">
      <alignment horizontal="center" vertical="top" wrapText="1"/>
    </xf>
    <xf numFmtId="169" fontId="1" fillId="0" borderId="12" xfId="0" applyNumberFormat="1" applyFont="1" applyBorder="1" applyAlignment="1">
      <alignment horizontal="center" vertical="top" wrapText="1"/>
    </xf>
    <xf numFmtId="169" fontId="1" fillId="0" borderId="16" xfId="0" applyNumberFormat="1" applyFont="1" applyBorder="1" applyAlignment="1">
      <alignment horizontal="center" vertical="top" wrapText="1"/>
    </xf>
    <xf numFmtId="169" fontId="1" fillId="0" borderId="18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169" fontId="3" fillId="0" borderId="16" xfId="0" applyNumberFormat="1" applyFont="1" applyBorder="1" applyAlignment="1">
      <alignment horizontal="center" vertical="top" wrapText="1"/>
    </xf>
    <xf numFmtId="169" fontId="3" fillId="0" borderId="18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9" fontId="4" fillId="0" borderId="11" xfId="0" applyNumberFormat="1" applyFont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9" fontId="1" fillId="0" borderId="11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9" fontId="4" fillId="0" borderId="17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9" fontId="4" fillId="0" borderId="12" xfId="0" applyNumberFormat="1" applyFont="1" applyBorder="1" applyAlignment="1">
      <alignment horizontal="center" vertical="center" wrapText="1"/>
    </xf>
    <xf numFmtId="169" fontId="4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9" fontId="3" fillId="0" borderId="12" xfId="0" applyNumberFormat="1" applyFont="1" applyBorder="1" applyAlignment="1">
      <alignment horizontal="center" vertical="top" wrapText="1"/>
    </xf>
    <xf numFmtId="169" fontId="3" fillId="0" borderId="13" xfId="0" applyNumberFormat="1" applyFont="1" applyBorder="1" applyAlignment="1">
      <alignment horizontal="center" vertical="top" wrapText="1"/>
    </xf>
    <xf numFmtId="169" fontId="3" fillId="0" borderId="14" xfId="0" applyNumberFormat="1" applyFont="1" applyBorder="1" applyAlignment="1">
      <alignment horizontal="center" vertical="top" wrapText="1"/>
    </xf>
    <xf numFmtId="169" fontId="3" fillId="0" borderId="15" xfId="0" applyNumberFormat="1" applyFont="1" applyBorder="1" applyAlignment="1">
      <alignment horizontal="center" vertical="top" wrapText="1"/>
    </xf>
    <xf numFmtId="169" fontId="3" fillId="0" borderId="11" xfId="0" applyNumberFormat="1" applyFont="1" applyBorder="1" applyAlignment="1">
      <alignment horizontal="center" vertical="top" wrapText="1"/>
    </xf>
    <xf numFmtId="169" fontId="3" fillId="0" borderId="17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169" fontId="1" fillId="0" borderId="11" xfId="0" applyNumberFormat="1" applyFont="1" applyBorder="1" applyAlignment="1">
      <alignment horizontal="center" vertical="top" wrapText="1"/>
    </xf>
    <xf numFmtId="169" fontId="1" fillId="0" borderId="17" xfId="0" applyNumberFormat="1" applyFont="1" applyBorder="1" applyAlignment="1">
      <alignment horizontal="center" vertical="top" wrapText="1"/>
    </xf>
    <xf numFmtId="169" fontId="1" fillId="0" borderId="13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170" fontId="3" fillId="0" borderId="21" xfId="0" applyNumberFormat="1" applyFont="1" applyBorder="1" applyAlignment="1">
      <alignment horizontal="center" vertical="top" wrapText="1"/>
    </xf>
    <xf numFmtId="170" fontId="3" fillId="0" borderId="22" xfId="0" applyNumberFormat="1" applyFont="1" applyBorder="1" applyAlignment="1">
      <alignment horizontal="center" vertical="top" wrapText="1"/>
    </xf>
    <xf numFmtId="169" fontId="1" fillId="0" borderId="21" xfId="0" applyNumberFormat="1" applyFont="1" applyBorder="1" applyAlignment="1">
      <alignment horizontal="center" vertical="top" wrapText="1"/>
    </xf>
    <xf numFmtId="169" fontId="1" fillId="0" borderId="22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169" fontId="1" fillId="0" borderId="15" xfId="0" applyNumberFormat="1" applyFont="1" applyBorder="1" applyAlignment="1">
      <alignment horizontal="center" vertical="top" wrapText="1"/>
    </xf>
    <xf numFmtId="170" fontId="4" fillId="0" borderId="12" xfId="0" applyNumberFormat="1" applyFont="1" applyBorder="1" applyAlignment="1">
      <alignment horizontal="center" vertical="center" wrapText="1"/>
    </xf>
    <xf numFmtId="170" fontId="4" fillId="0" borderId="14" xfId="0" applyNumberFormat="1" applyFont="1" applyBorder="1" applyAlignment="1">
      <alignment horizontal="center" vertical="center" wrapText="1"/>
    </xf>
    <xf numFmtId="169" fontId="1" fillId="0" borderId="14" xfId="0" applyNumberFormat="1" applyFont="1" applyBorder="1" applyAlignment="1">
      <alignment horizontal="center" vertical="top" wrapText="1"/>
    </xf>
    <xf numFmtId="169" fontId="3" fillId="0" borderId="21" xfId="0" applyNumberFormat="1" applyFont="1" applyBorder="1" applyAlignment="1">
      <alignment horizontal="center" vertical="top" wrapText="1"/>
    </xf>
    <xf numFmtId="169" fontId="1" fillId="33" borderId="21" xfId="0" applyNumberFormat="1" applyFont="1" applyFill="1" applyBorder="1" applyAlignment="1">
      <alignment horizontal="center" vertical="top" wrapText="1"/>
    </xf>
    <xf numFmtId="169" fontId="1" fillId="33" borderId="22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172" fontId="3" fillId="33" borderId="16" xfId="0" applyNumberFormat="1" applyFont="1" applyFill="1" applyBorder="1" applyAlignment="1">
      <alignment horizontal="center" vertical="top" wrapText="1"/>
    </xf>
    <xf numFmtId="172" fontId="3" fillId="33" borderId="18" xfId="0" applyNumberFormat="1" applyFont="1" applyFill="1" applyBorder="1" applyAlignment="1">
      <alignment horizontal="center" vertical="top" wrapText="1"/>
    </xf>
    <xf numFmtId="172" fontId="3" fillId="0" borderId="16" xfId="0" applyNumberFormat="1" applyFont="1" applyBorder="1" applyAlignment="1">
      <alignment horizontal="center" vertical="top" wrapText="1"/>
    </xf>
    <xf numFmtId="172" fontId="3" fillId="0" borderId="18" xfId="0" applyNumberFormat="1" applyFont="1" applyBorder="1" applyAlignment="1">
      <alignment horizontal="center" vertical="top" wrapText="1"/>
    </xf>
    <xf numFmtId="170" fontId="3" fillId="0" borderId="16" xfId="0" applyNumberFormat="1" applyFont="1" applyBorder="1" applyAlignment="1">
      <alignment horizontal="center" vertical="top" wrapText="1"/>
    </xf>
    <xf numFmtId="170" fontId="3" fillId="0" borderId="18" xfId="0" applyNumberFormat="1" applyFont="1" applyBorder="1" applyAlignment="1">
      <alignment horizontal="center" vertical="top" wrapText="1"/>
    </xf>
    <xf numFmtId="170" fontId="3" fillId="33" borderId="16" xfId="0" applyNumberFormat="1" applyFont="1" applyFill="1" applyBorder="1" applyAlignment="1">
      <alignment horizontal="center" vertical="top" wrapText="1"/>
    </xf>
    <xf numFmtId="170" fontId="3" fillId="33" borderId="18" xfId="0" applyNumberFormat="1" applyFont="1" applyFill="1" applyBorder="1" applyAlignment="1">
      <alignment horizontal="center" vertical="top" wrapText="1"/>
    </xf>
    <xf numFmtId="170" fontId="3" fillId="0" borderId="12" xfId="0" applyNumberFormat="1" applyFont="1" applyBorder="1" applyAlignment="1">
      <alignment horizontal="center" vertical="top" wrapText="1"/>
    </xf>
    <xf numFmtId="170" fontId="3" fillId="0" borderId="13" xfId="0" applyNumberFormat="1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169" fontId="4" fillId="0" borderId="14" xfId="0" applyNumberFormat="1" applyFont="1" applyBorder="1" applyAlignment="1">
      <alignment horizontal="center" vertical="top" wrapText="1"/>
    </xf>
    <xf numFmtId="170" fontId="3" fillId="0" borderId="14" xfId="0" applyNumberFormat="1" applyFont="1" applyBorder="1" applyAlignment="1">
      <alignment horizontal="center" vertical="top" wrapText="1"/>
    </xf>
    <xf numFmtId="170" fontId="3" fillId="0" borderId="15" xfId="0" applyNumberFormat="1" applyFont="1" applyBorder="1" applyAlignment="1">
      <alignment horizontal="center" vertical="top" wrapText="1"/>
    </xf>
    <xf numFmtId="170" fontId="1" fillId="0" borderId="21" xfId="0" applyNumberFormat="1" applyFont="1" applyBorder="1" applyAlignment="1">
      <alignment horizontal="center" vertical="top" wrapText="1"/>
    </xf>
    <xf numFmtId="170" fontId="1" fillId="0" borderId="22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zoomScale="75" zoomScaleNormal="75" zoomScaleSheetLayoutView="75" workbookViewId="0" topLeftCell="A59">
      <selection activeCell="J75" sqref="J75"/>
    </sheetView>
  </sheetViews>
  <sheetFormatPr defaultColWidth="9.00390625" defaultRowHeight="12.75"/>
  <cols>
    <col min="1" max="1" width="6.125" style="0" customWidth="1"/>
    <col min="2" max="2" width="46.625" style="0" customWidth="1"/>
    <col min="3" max="3" width="17.125" style="0" customWidth="1"/>
    <col min="4" max="4" width="9.125" style="0" hidden="1" customWidth="1"/>
    <col min="5" max="5" width="16.625" style="0" customWidth="1"/>
    <col min="6" max="6" width="1.875" style="0" hidden="1" customWidth="1"/>
    <col min="7" max="7" width="10.125" style="0" customWidth="1"/>
    <col min="8" max="8" width="12.625" style="0" customWidth="1"/>
    <col min="9" max="9" width="9.125" style="0" hidden="1" customWidth="1"/>
    <col min="10" max="10" width="13.75390625" style="0" customWidth="1"/>
    <col min="11" max="11" width="9.125" style="0" hidden="1" customWidth="1"/>
    <col min="12" max="12" width="13.125" style="0" customWidth="1"/>
    <col min="13" max="13" width="30.25390625" style="0" customWidth="1"/>
    <col min="14" max="14" width="51.00390625" style="0" customWidth="1"/>
  </cols>
  <sheetData>
    <row r="1" spans="1:14" ht="27.75" customHeight="1">
      <c r="A1" s="1"/>
      <c r="B1" s="194" t="s">
        <v>84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1:14" ht="33.75" customHeight="1" thickBot="1">
      <c r="A2" s="2"/>
      <c r="B2" s="7"/>
      <c r="C2" s="147"/>
      <c r="D2" s="147"/>
      <c r="E2" s="148"/>
      <c r="F2" s="147"/>
      <c r="G2" s="147" t="s">
        <v>59</v>
      </c>
      <c r="H2" s="147"/>
      <c r="I2" s="147"/>
      <c r="J2" s="147"/>
      <c r="K2" s="147"/>
      <c r="L2" s="147"/>
      <c r="M2" s="7"/>
      <c r="N2" s="8"/>
    </row>
    <row r="3" spans="1:14" ht="15" customHeight="1" thickBot="1">
      <c r="A3" s="195" t="s">
        <v>0</v>
      </c>
      <c r="B3" s="195" t="s">
        <v>1</v>
      </c>
      <c r="C3" s="195" t="s">
        <v>2</v>
      </c>
      <c r="D3" s="198" t="s">
        <v>3</v>
      </c>
      <c r="E3" s="199"/>
      <c r="F3" s="136" t="s">
        <v>4</v>
      </c>
      <c r="G3" s="204" t="s">
        <v>51</v>
      </c>
      <c r="H3" s="205"/>
      <c r="I3" s="205"/>
      <c r="J3" s="205"/>
      <c r="K3" s="205"/>
      <c r="L3" s="206"/>
      <c r="M3" s="195" t="s">
        <v>5</v>
      </c>
      <c r="N3" s="195" t="s">
        <v>16</v>
      </c>
    </row>
    <row r="4" spans="1:14" ht="15" customHeight="1" thickBot="1">
      <c r="A4" s="196"/>
      <c r="B4" s="196"/>
      <c r="C4" s="196"/>
      <c r="D4" s="200"/>
      <c r="E4" s="201"/>
      <c r="F4" s="136"/>
      <c r="G4" s="207" t="s">
        <v>52</v>
      </c>
      <c r="H4" s="204" t="s">
        <v>56</v>
      </c>
      <c r="I4" s="205"/>
      <c r="J4" s="205"/>
      <c r="K4" s="205"/>
      <c r="L4" s="206"/>
      <c r="M4" s="196"/>
      <c r="N4" s="196"/>
    </row>
    <row r="5" spans="1:14" ht="54" customHeight="1" thickBot="1">
      <c r="A5" s="197"/>
      <c r="B5" s="197"/>
      <c r="C5" s="197"/>
      <c r="D5" s="202"/>
      <c r="E5" s="203"/>
      <c r="F5" s="136" t="s">
        <v>30</v>
      </c>
      <c r="G5" s="208"/>
      <c r="H5" s="135" t="s">
        <v>53</v>
      </c>
      <c r="I5" s="209" t="s">
        <v>54</v>
      </c>
      <c r="J5" s="210"/>
      <c r="K5" s="209" t="s">
        <v>57</v>
      </c>
      <c r="L5" s="210"/>
      <c r="M5" s="197"/>
      <c r="N5" s="197"/>
    </row>
    <row r="6" spans="1:14" ht="15.75" thickBot="1">
      <c r="A6" s="3">
        <v>1</v>
      </c>
      <c r="B6" s="12">
        <v>2</v>
      </c>
      <c r="C6" s="12">
        <v>3</v>
      </c>
      <c r="D6" s="211">
        <v>4</v>
      </c>
      <c r="E6" s="212"/>
      <c r="F6" s="136">
        <v>5</v>
      </c>
      <c r="G6" s="77">
        <v>5</v>
      </c>
      <c r="H6" s="106">
        <v>6</v>
      </c>
      <c r="I6" s="211">
        <v>7</v>
      </c>
      <c r="J6" s="212"/>
      <c r="K6" s="211">
        <v>8</v>
      </c>
      <c r="L6" s="212"/>
      <c r="M6" s="12">
        <v>9</v>
      </c>
      <c r="N6" s="12">
        <v>10</v>
      </c>
    </row>
    <row r="7" spans="1:14" ht="15.75" thickBot="1">
      <c r="A7" s="213" t="s">
        <v>64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5"/>
    </row>
    <row r="8" spans="1:14" ht="15.75" thickBot="1">
      <c r="A8" s="216" t="s">
        <v>6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8"/>
    </row>
    <row r="9" spans="1:14" ht="16.5" customHeight="1" thickBot="1">
      <c r="A9" s="219" t="s">
        <v>15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1"/>
    </row>
    <row r="10" spans="1:14" ht="17.25" customHeight="1" thickBot="1">
      <c r="A10" s="222" t="s">
        <v>22</v>
      </c>
      <c r="B10" s="224" t="s">
        <v>29</v>
      </c>
      <c r="C10" s="226">
        <v>2014</v>
      </c>
      <c r="D10" s="227"/>
      <c r="E10" s="230">
        <f>H10+H12+H13+J10+J12+J13+J14+L10+L12+L13+L14</f>
        <v>599.7</v>
      </c>
      <c r="F10" s="231"/>
      <c r="G10" s="234"/>
      <c r="H10" s="236">
        <f>331+8+14</f>
        <v>353</v>
      </c>
      <c r="I10" s="15"/>
      <c r="J10" s="198">
        <f>140+43-61.3</f>
        <v>121.7</v>
      </c>
      <c r="K10" s="199"/>
      <c r="L10" s="195">
        <v>125</v>
      </c>
      <c r="M10" s="224" t="s">
        <v>17</v>
      </c>
      <c r="N10" s="224" t="s">
        <v>7</v>
      </c>
    </row>
    <row r="11" spans="1:14" ht="12" customHeight="1">
      <c r="A11" s="223"/>
      <c r="B11" s="225"/>
      <c r="C11" s="228"/>
      <c r="D11" s="229"/>
      <c r="E11" s="232"/>
      <c r="F11" s="233"/>
      <c r="G11" s="235"/>
      <c r="H11" s="237"/>
      <c r="I11" s="19"/>
      <c r="J11" s="200"/>
      <c r="K11" s="201"/>
      <c r="L11" s="196"/>
      <c r="M11" s="225"/>
      <c r="N11" s="225"/>
    </row>
    <row r="12" spans="1:14" ht="17.25" customHeight="1">
      <c r="A12" s="223"/>
      <c r="B12" s="225"/>
      <c r="C12" s="228"/>
      <c r="D12" s="229"/>
      <c r="E12" s="232"/>
      <c r="F12" s="233"/>
      <c r="G12" s="137"/>
      <c r="H12" s="22"/>
      <c r="I12" s="19"/>
      <c r="J12" s="200"/>
      <c r="K12" s="201"/>
      <c r="L12" s="20"/>
      <c r="M12" s="21" t="s">
        <v>18</v>
      </c>
      <c r="N12" s="225"/>
    </row>
    <row r="13" spans="1:14" ht="18" customHeight="1">
      <c r="A13" s="223"/>
      <c r="B13" s="225"/>
      <c r="C13" s="228"/>
      <c r="D13" s="229"/>
      <c r="E13" s="232"/>
      <c r="F13" s="233"/>
      <c r="G13" s="137"/>
      <c r="H13" s="22"/>
      <c r="I13" s="19"/>
      <c r="J13" s="200"/>
      <c r="K13" s="201"/>
      <c r="L13" s="20"/>
      <c r="M13" s="21" t="s">
        <v>19</v>
      </c>
      <c r="N13" s="225"/>
    </row>
    <row r="14" spans="1:14" ht="17.25" customHeight="1" thickBot="1">
      <c r="A14" s="223"/>
      <c r="B14" s="225"/>
      <c r="C14" s="228"/>
      <c r="D14" s="229"/>
      <c r="E14" s="232"/>
      <c r="F14" s="233"/>
      <c r="G14" s="137"/>
      <c r="H14" s="18"/>
      <c r="I14" s="19"/>
      <c r="J14" s="237"/>
      <c r="K14" s="238"/>
      <c r="L14" s="20"/>
      <c r="M14" s="21" t="s">
        <v>21</v>
      </c>
      <c r="N14" s="225"/>
    </row>
    <row r="15" spans="1:14" ht="17.25" customHeight="1" thickBot="1">
      <c r="A15" s="223"/>
      <c r="B15" s="225"/>
      <c r="C15" s="13">
        <v>2015</v>
      </c>
      <c r="D15" s="27"/>
      <c r="E15" s="14">
        <f>H15+H16+H17+H19+J15+J16+J17+J18+J19+L15+L16+L17+L18+L19</f>
        <v>700.562</v>
      </c>
      <c r="F15" s="28"/>
      <c r="G15" s="114"/>
      <c r="H15" s="236">
        <v>331</v>
      </c>
      <c r="I15" s="15"/>
      <c r="J15" s="198">
        <v>244.562</v>
      </c>
      <c r="K15" s="199"/>
      <c r="L15" s="195">
        <v>125</v>
      </c>
      <c r="M15" s="16" t="s">
        <v>17</v>
      </c>
      <c r="N15" s="225"/>
    </row>
    <row r="16" spans="1:14" ht="15.75" customHeight="1">
      <c r="A16" s="223"/>
      <c r="B16" s="225"/>
      <c r="C16" s="30"/>
      <c r="D16" s="31"/>
      <c r="E16" s="32"/>
      <c r="F16" s="31"/>
      <c r="G16" s="51"/>
      <c r="H16" s="237"/>
      <c r="I16" s="19"/>
      <c r="J16" s="200"/>
      <c r="K16" s="201"/>
      <c r="L16" s="196"/>
      <c r="M16" s="21" t="s">
        <v>18</v>
      </c>
      <c r="N16" s="225"/>
    </row>
    <row r="17" spans="1:14" ht="15.75" customHeight="1">
      <c r="A17" s="223"/>
      <c r="B17" s="225"/>
      <c r="C17" s="30"/>
      <c r="D17" s="31"/>
      <c r="E17" s="32"/>
      <c r="F17" s="31"/>
      <c r="G17" s="51"/>
      <c r="H17" s="22"/>
      <c r="I17" s="19"/>
      <c r="J17" s="200"/>
      <c r="K17" s="201"/>
      <c r="L17" s="20"/>
      <c r="M17" s="21" t="s">
        <v>19</v>
      </c>
      <c r="N17" s="225"/>
    </row>
    <row r="18" spans="1:14" ht="13.5" customHeight="1">
      <c r="A18" s="223"/>
      <c r="B18" s="225"/>
      <c r="C18" s="30"/>
      <c r="D18" s="31"/>
      <c r="E18" s="32"/>
      <c r="F18" s="31"/>
      <c r="G18" s="51"/>
      <c r="H18" s="18"/>
      <c r="I18" s="19"/>
      <c r="J18" s="237"/>
      <c r="K18" s="238"/>
      <c r="L18" s="20"/>
      <c r="M18" s="21" t="s">
        <v>21</v>
      </c>
      <c r="N18" s="225"/>
    </row>
    <row r="19" spans="1:14" ht="18" customHeight="1" thickBot="1">
      <c r="A19" s="223"/>
      <c r="B19" s="225"/>
      <c r="C19" s="33"/>
      <c r="D19" s="15"/>
      <c r="E19" s="34"/>
      <c r="F19" s="15"/>
      <c r="G19" s="103"/>
      <c r="H19" s="93"/>
      <c r="I19" s="35"/>
      <c r="J19" s="202"/>
      <c r="K19" s="203"/>
      <c r="L19" s="45"/>
      <c r="M19" s="21" t="s">
        <v>20</v>
      </c>
      <c r="N19" s="225"/>
    </row>
    <row r="20" spans="1:14" ht="18.75" customHeight="1" thickBot="1">
      <c r="A20" s="223"/>
      <c r="B20" s="225"/>
      <c r="C20" s="13">
        <v>2016</v>
      </c>
      <c r="D20" s="27"/>
      <c r="E20" s="14">
        <f>H20+H21+H22+J20+J21+J22+J23+L20+L21+L22+L23</f>
        <v>873.02</v>
      </c>
      <c r="F20" s="28"/>
      <c r="G20" s="114"/>
      <c r="H20" s="236">
        <v>333.33</v>
      </c>
      <c r="I20" s="15"/>
      <c r="J20" s="198">
        <v>357.757</v>
      </c>
      <c r="K20" s="199"/>
      <c r="L20" s="195">
        <v>181.933</v>
      </c>
      <c r="M20" s="16" t="s">
        <v>17</v>
      </c>
      <c r="N20" s="225"/>
    </row>
    <row r="21" spans="1:14" ht="14.25" customHeight="1">
      <c r="A21" s="223"/>
      <c r="B21" s="225"/>
      <c r="C21" s="30"/>
      <c r="D21" s="31"/>
      <c r="E21" s="32"/>
      <c r="F21" s="31"/>
      <c r="G21" s="51"/>
      <c r="H21" s="237"/>
      <c r="I21" s="19"/>
      <c r="J21" s="200"/>
      <c r="K21" s="201"/>
      <c r="L21" s="196"/>
      <c r="M21" s="21" t="s">
        <v>18</v>
      </c>
      <c r="N21" s="225"/>
    </row>
    <row r="22" spans="1:14" ht="16.5" customHeight="1">
      <c r="A22" s="223"/>
      <c r="B22" s="225"/>
      <c r="C22" s="30"/>
      <c r="D22" s="31"/>
      <c r="E22" s="32"/>
      <c r="F22" s="31"/>
      <c r="G22" s="51"/>
      <c r="H22" s="22"/>
      <c r="I22" s="19"/>
      <c r="J22" s="200"/>
      <c r="K22" s="201"/>
      <c r="L22" s="20"/>
      <c r="M22" s="21" t="s">
        <v>19</v>
      </c>
      <c r="N22" s="225"/>
    </row>
    <row r="23" spans="1:14" ht="18" customHeight="1" thickBot="1">
      <c r="A23" s="223"/>
      <c r="B23" s="225"/>
      <c r="C23" s="30"/>
      <c r="D23" s="31"/>
      <c r="E23" s="32"/>
      <c r="F23" s="31"/>
      <c r="G23" s="51"/>
      <c r="H23" s="18"/>
      <c r="I23" s="19"/>
      <c r="J23" s="237"/>
      <c r="K23" s="238"/>
      <c r="L23" s="20"/>
      <c r="M23" s="21" t="s">
        <v>21</v>
      </c>
      <c r="N23" s="225"/>
    </row>
    <row r="24" spans="1:14" ht="19.5" customHeight="1" thickBot="1">
      <c r="A24" s="239" t="s">
        <v>23</v>
      </c>
      <c r="B24" s="224" t="s">
        <v>63</v>
      </c>
      <c r="C24" s="110">
        <v>2014</v>
      </c>
      <c r="D24" s="68"/>
      <c r="E24" s="111">
        <f>J24</f>
        <v>20</v>
      </c>
      <c r="F24" s="68"/>
      <c r="G24" s="138"/>
      <c r="H24" s="107"/>
      <c r="I24" s="108"/>
      <c r="J24" s="107">
        <v>20</v>
      </c>
      <c r="K24" s="106"/>
      <c r="L24" s="77"/>
      <c r="M24" s="224" t="s">
        <v>26</v>
      </c>
      <c r="N24" s="195"/>
    </row>
    <row r="25" spans="1:14" ht="19.5" customHeight="1" thickBot="1">
      <c r="A25" s="240"/>
      <c r="B25" s="225"/>
      <c r="C25" s="13">
        <v>2015</v>
      </c>
      <c r="D25" s="28"/>
      <c r="E25" s="112">
        <f>J25</f>
        <v>20</v>
      </c>
      <c r="F25" s="28"/>
      <c r="G25" s="114"/>
      <c r="H25" s="109"/>
      <c r="I25" s="29"/>
      <c r="J25" s="109">
        <v>20</v>
      </c>
      <c r="K25" s="10"/>
      <c r="L25" s="9"/>
      <c r="M25" s="225"/>
      <c r="N25" s="196"/>
    </row>
    <row r="26" spans="1:14" ht="42.75" customHeight="1" thickBot="1">
      <c r="A26" s="241"/>
      <c r="B26" s="242"/>
      <c r="C26" s="13">
        <v>2016</v>
      </c>
      <c r="D26" s="28"/>
      <c r="E26" s="112">
        <f>J26</f>
        <v>20</v>
      </c>
      <c r="F26" s="28"/>
      <c r="G26" s="114"/>
      <c r="H26" s="109"/>
      <c r="I26" s="29"/>
      <c r="J26" s="123">
        <v>20</v>
      </c>
      <c r="K26" s="10"/>
      <c r="L26" s="9"/>
      <c r="M26" s="242"/>
      <c r="N26" s="197"/>
    </row>
    <row r="27" spans="1:14" ht="18" customHeight="1">
      <c r="A27" s="222" t="s">
        <v>24</v>
      </c>
      <c r="B27" s="224" t="s">
        <v>28</v>
      </c>
      <c r="C27" s="13">
        <v>2014</v>
      </c>
      <c r="D27" s="28"/>
      <c r="E27" s="145">
        <f>H27+J27+J28+J29</f>
        <v>80</v>
      </c>
      <c r="F27" s="149"/>
      <c r="G27" s="150"/>
      <c r="H27" s="151">
        <f>90-20</f>
        <v>70</v>
      </c>
      <c r="I27" s="29"/>
      <c r="J27" s="37">
        <v>10</v>
      </c>
      <c r="K27" s="38"/>
      <c r="L27" s="41"/>
      <c r="M27" s="16" t="s">
        <v>17</v>
      </c>
      <c r="N27" s="224" t="s">
        <v>42</v>
      </c>
    </row>
    <row r="28" spans="1:14" ht="15.75" customHeight="1" thickBot="1">
      <c r="A28" s="223"/>
      <c r="B28" s="225"/>
      <c r="C28" s="30"/>
      <c r="D28" s="31"/>
      <c r="E28" s="17"/>
      <c r="F28" s="31"/>
      <c r="G28" s="51"/>
      <c r="H28" s="18"/>
      <c r="I28" s="19"/>
      <c r="J28" s="22">
        <v>0</v>
      </c>
      <c r="K28" s="26"/>
      <c r="L28" s="25"/>
      <c r="M28" s="21" t="s">
        <v>18</v>
      </c>
      <c r="N28" s="225"/>
    </row>
    <row r="29" spans="1:14" ht="18.75" customHeight="1" thickBot="1">
      <c r="A29" s="223"/>
      <c r="B29" s="225"/>
      <c r="C29" s="30"/>
      <c r="D29" s="31"/>
      <c r="E29" s="17"/>
      <c r="F29" s="31"/>
      <c r="G29" s="51"/>
      <c r="H29" s="18"/>
      <c r="I29" s="19"/>
      <c r="J29" s="22">
        <v>0</v>
      </c>
      <c r="K29" s="42"/>
      <c r="L29" s="43"/>
      <c r="M29" s="36" t="s">
        <v>19</v>
      </c>
      <c r="N29" s="225"/>
    </row>
    <row r="30" spans="1:14" ht="18.75" customHeight="1">
      <c r="A30" s="223"/>
      <c r="B30" s="225"/>
      <c r="C30" s="13">
        <v>2015</v>
      </c>
      <c r="D30" s="28"/>
      <c r="E30" s="14">
        <f>J30+J31+J32</f>
        <v>50</v>
      </c>
      <c r="F30" s="28"/>
      <c r="G30" s="114"/>
      <c r="H30" s="9"/>
      <c r="I30" s="29"/>
      <c r="J30" s="37">
        <v>20</v>
      </c>
      <c r="K30" s="26"/>
      <c r="L30" s="41"/>
      <c r="M30" s="16" t="s">
        <v>17</v>
      </c>
      <c r="N30" s="225"/>
    </row>
    <row r="31" spans="1:14" ht="18.75" customHeight="1" thickBot="1">
      <c r="A31" s="223"/>
      <c r="B31" s="225"/>
      <c r="C31" s="30"/>
      <c r="D31" s="31"/>
      <c r="E31" s="17"/>
      <c r="F31" s="31"/>
      <c r="G31" s="51"/>
      <c r="H31" s="18"/>
      <c r="I31" s="19"/>
      <c r="J31" s="22">
        <v>25</v>
      </c>
      <c r="K31" s="26"/>
      <c r="L31" s="25"/>
      <c r="M31" s="21" t="s">
        <v>18</v>
      </c>
      <c r="N31" s="225"/>
    </row>
    <row r="32" spans="1:14" ht="18.75" customHeight="1" thickBot="1">
      <c r="A32" s="223"/>
      <c r="B32" s="225"/>
      <c r="C32" s="33"/>
      <c r="D32" s="15"/>
      <c r="E32" s="24"/>
      <c r="F32" s="15"/>
      <c r="G32" s="103"/>
      <c r="H32" s="11"/>
      <c r="I32" s="35"/>
      <c r="J32" s="22">
        <v>5</v>
      </c>
      <c r="K32" s="42"/>
      <c r="L32" s="43"/>
      <c r="M32" s="36" t="s">
        <v>19</v>
      </c>
      <c r="N32" s="225"/>
    </row>
    <row r="33" spans="1:14" ht="18.75" customHeight="1">
      <c r="A33" s="223"/>
      <c r="B33" s="225"/>
      <c r="C33" s="13">
        <v>2016</v>
      </c>
      <c r="D33" s="28"/>
      <c r="E33" s="14">
        <f>J33+J34+J35</f>
        <v>0</v>
      </c>
      <c r="F33" s="28"/>
      <c r="G33" s="114"/>
      <c r="H33" s="9"/>
      <c r="I33" s="29"/>
      <c r="J33" s="37">
        <v>0</v>
      </c>
      <c r="K33" s="26"/>
      <c r="L33" s="41"/>
      <c r="M33" s="16" t="s">
        <v>17</v>
      </c>
      <c r="N33" s="225"/>
    </row>
    <row r="34" spans="1:14" ht="18.75" customHeight="1" thickBot="1">
      <c r="A34" s="223"/>
      <c r="B34" s="225"/>
      <c r="C34" s="30"/>
      <c r="D34" s="31"/>
      <c r="E34" s="17"/>
      <c r="F34" s="31"/>
      <c r="G34" s="51"/>
      <c r="H34" s="18"/>
      <c r="I34" s="19"/>
      <c r="J34" s="22">
        <v>0</v>
      </c>
      <c r="K34" s="26"/>
      <c r="L34" s="25"/>
      <c r="M34" s="21" t="s">
        <v>18</v>
      </c>
      <c r="N34" s="225"/>
    </row>
    <row r="35" spans="1:14" ht="18.75" customHeight="1" thickBot="1">
      <c r="A35" s="243"/>
      <c r="B35" s="242"/>
      <c r="C35" s="33"/>
      <c r="D35" s="15"/>
      <c r="E35" s="24"/>
      <c r="F35" s="15"/>
      <c r="G35" s="103"/>
      <c r="H35" s="11"/>
      <c r="I35" s="35"/>
      <c r="J35" s="22">
        <v>0</v>
      </c>
      <c r="K35" s="42"/>
      <c r="L35" s="43"/>
      <c r="M35" s="36" t="s">
        <v>19</v>
      </c>
      <c r="N35" s="242"/>
    </row>
    <row r="36" spans="1:14" ht="14.25" customHeight="1">
      <c r="A36" s="224" t="s">
        <v>47</v>
      </c>
      <c r="B36" s="224" t="s">
        <v>31</v>
      </c>
      <c r="C36" s="198"/>
      <c r="D36" s="199"/>
      <c r="E36" s="256"/>
      <c r="F36" s="257"/>
      <c r="G36" s="122"/>
      <c r="H36" s="88"/>
      <c r="I36" s="38"/>
      <c r="J36" s="198"/>
      <c r="K36" s="199"/>
      <c r="L36" s="6"/>
      <c r="M36" s="224" t="s">
        <v>26</v>
      </c>
      <c r="N36" s="16" t="s">
        <v>27</v>
      </c>
    </row>
    <row r="37" spans="1:14" ht="17.25" customHeight="1">
      <c r="A37" s="225"/>
      <c r="B37" s="225"/>
      <c r="C37" s="244">
        <v>2014</v>
      </c>
      <c r="D37" s="245"/>
      <c r="E37" s="246">
        <f>J37</f>
        <v>0</v>
      </c>
      <c r="F37" s="247"/>
      <c r="G37" s="95"/>
      <c r="H37" s="48"/>
      <c r="I37" s="49"/>
      <c r="J37" s="237">
        <v>0</v>
      </c>
      <c r="K37" s="238"/>
      <c r="L37" s="50"/>
      <c r="M37" s="225"/>
      <c r="N37" s="21"/>
    </row>
    <row r="38" spans="1:14" ht="16.5" customHeight="1">
      <c r="A38" s="225"/>
      <c r="B38" s="225"/>
      <c r="C38" s="244">
        <v>2015</v>
      </c>
      <c r="D38" s="245"/>
      <c r="E38" s="246">
        <f>J38</f>
        <v>0</v>
      </c>
      <c r="F38" s="247"/>
      <c r="G38" s="95"/>
      <c r="H38" s="48"/>
      <c r="I38" s="26"/>
      <c r="J38" s="237">
        <v>0</v>
      </c>
      <c r="K38" s="238"/>
      <c r="L38" s="51"/>
      <c r="M38" s="225"/>
      <c r="N38" s="21"/>
    </row>
    <row r="39" spans="1:14" ht="17.25" customHeight="1" thickBot="1">
      <c r="A39" s="225"/>
      <c r="B39" s="225"/>
      <c r="C39" s="244">
        <v>2016</v>
      </c>
      <c r="D39" s="245"/>
      <c r="E39" s="246">
        <f>J39</f>
        <v>0</v>
      </c>
      <c r="F39" s="247"/>
      <c r="G39" s="95"/>
      <c r="H39" s="48"/>
      <c r="I39" s="26"/>
      <c r="J39" s="237">
        <v>0</v>
      </c>
      <c r="K39" s="238"/>
      <c r="L39" s="51"/>
      <c r="M39" s="225"/>
      <c r="N39" s="21"/>
    </row>
    <row r="40" spans="1:14" ht="8.25" customHeight="1" hidden="1" thickBot="1">
      <c r="A40" s="242"/>
      <c r="B40" s="242"/>
      <c r="C40" s="248"/>
      <c r="D40" s="249"/>
      <c r="E40" s="250"/>
      <c r="F40" s="249"/>
      <c r="G40" s="134"/>
      <c r="H40" s="98"/>
      <c r="I40" s="92"/>
      <c r="J40" s="251"/>
      <c r="K40" s="252"/>
      <c r="L40" s="103"/>
      <c r="M40" s="242"/>
      <c r="N40" s="36"/>
    </row>
    <row r="41" spans="1:14" ht="24" customHeight="1" thickBot="1">
      <c r="A41" s="253" t="s">
        <v>62</v>
      </c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5"/>
      <c r="N41" s="16"/>
    </row>
    <row r="42" spans="1:14" ht="17.25" customHeight="1" thickBot="1">
      <c r="A42" s="216" t="s">
        <v>65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8"/>
      <c r="N42" s="16"/>
    </row>
    <row r="43" spans="1:14" ht="18" customHeight="1" thickBot="1">
      <c r="A43" s="216" t="s">
        <v>32</v>
      </c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8"/>
      <c r="N43" s="52"/>
    </row>
    <row r="44" spans="1:14" ht="13.5" customHeight="1">
      <c r="A44" s="224" t="s">
        <v>9</v>
      </c>
      <c r="B44" s="224" t="s">
        <v>33</v>
      </c>
      <c r="C44" s="258">
        <v>2014</v>
      </c>
      <c r="D44" s="53"/>
      <c r="E44" s="260">
        <f>J44</f>
        <v>121.91999999999999</v>
      </c>
      <c r="F44" s="29"/>
      <c r="G44" s="29"/>
      <c r="H44" s="262"/>
      <c r="I44" s="54"/>
      <c r="J44" s="264">
        <f>97.3+24.65+0.008-0.038</f>
        <v>121.91999999999999</v>
      </c>
      <c r="K44" s="54"/>
      <c r="L44" s="268"/>
      <c r="M44" s="266" t="s">
        <v>46</v>
      </c>
      <c r="N44" s="224" t="s">
        <v>34</v>
      </c>
    </row>
    <row r="45" spans="1:14" ht="13.5" customHeight="1" thickBot="1">
      <c r="A45" s="225"/>
      <c r="B45" s="225"/>
      <c r="C45" s="259"/>
      <c r="D45" s="56"/>
      <c r="E45" s="261"/>
      <c r="F45" s="35"/>
      <c r="G45" s="35"/>
      <c r="H45" s="263"/>
      <c r="I45" s="57"/>
      <c r="J45" s="265"/>
      <c r="K45" s="57"/>
      <c r="L45" s="269"/>
      <c r="M45" s="267"/>
      <c r="N45" s="225"/>
    </row>
    <row r="46" spans="1:14" ht="13.5" customHeight="1">
      <c r="A46" s="225"/>
      <c r="B46" s="225"/>
      <c r="C46" s="258">
        <v>2015</v>
      </c>
      <c r="D46" s="58"/>
      <c r="E46" s="260">
        <f>J46</f>
        <v>97.2</v>
      </c>
      <c r="F46" s="29"/>
      <c r="G46" s="29"/>
      <c r="H46" s="262"/>
      <c r="I46" s="54"/>
      <c r="J46" s="264">
        <v>97.2</v>
      </c>
      <c r="K46" s="54"/>
      <c r="L46" s="268"/>
      <c r="M46" s="267"/>
      <c r="N46" s="225"/>
    </row>
    <row r="47" spans="1:14" ht="15.75" customHeight="1" thickBot="1">
      <c r="A47" s="225"/>
      <c r="B47" s="225"/>
      <c r="C47" s="259"/>
      <c r="D47" s="56"/>
      <c r="E47" s="261"/>
      <c r="F47" s="35"/>
      <c r="G47" s="35"/>
      <c r="H47" s="263"/>
      <c r="I47" s="57"/>
      <c r="J47" s="265"/>
      <c r="K47" s="57"/>
      <c r="L47" s="269"/>
      <c r="M47" s="267"/>
      <c r="N47" s="225"/>
    </row>
    <row r="48" spans="1:14" ht="12.75" customHeight="1">
      <c r="A48" s="225"/>
      <c r="B48" s="225"/>
      <c r="C48" s="258">
        <v>2016</v>
      </c>
      <c r="D48" s="58"/>
      <c r="E48" s="260">
        <f>J48</f>
        <v>97.3</v>
      </c>
      <c r="F48" s="29"/>
      <c r="G48" s="29"/>
      <c r="H48" s="262"/>
      <c r="I48" s="54"/>
      <c r="J48" s="264">
        <v>97.3</v>
      </c>
      <c r="K48" s="54"/>
      <c r="L48" s="270"/>
      <c r="M48" s="267"/>
      <c r="N48" s="225"/>
    </row>
    <row r="49" spans="1:14" ht="14.25" customHeight="1" thickBot="1">
      <c r="A49" s="242"/>
      <c r="B49" s="225"/>
      <c r="C49" s="259"/>
      <c r="D49" s="56"/>
      <c r="E49" s="261"/>
      <c r="F49" s="35"/>
      <c r="G49" s="35"/>
      <c r="H49" s="263"/>
      <c r="I49" s="57"/>
      <c r="J49" s="265"/>
      <c r="K49" s="57"/>
      <c r="L49" s="271"/>
      <c r="M49" s="267"/>
      <c r="N49" s="242"/>
    </row>
    <row r="50" spans="1:14" ht="24" customHeight="1">
      <c r="A50" s="195" t="s">
        <v>10</v>
      </c>
      <c r="B50" s="224" t="s">
        <v>60</v>
      </c>
      <c r="C50" s="258">
        <v>2014</v>
      </c>
      <c r="D50" s="272"/>
      <c r="E50" s="260">
        <f>H50+J50</f>
        <v>2</v>
      </c>
      <c r="F50" s="59"/>
      <c r="G50" s="276"/>
      <c r="H50" s="264">
        <v>2</v>
      </c>
      <c r="I50" s="60"/>
      <c r="J50" s="264">
        <v>0</v>
      </c>
      <c r="K50" s="54"/>
      <c r="L50" s="270"/>
      <c r="M50" s="224" t="s">
        <v>26</v>
      </c>
      <c r="N50" s="224" t="s">
        <v>27</v>
      </c>
    </row>
    <row r="51" spans="1:14" ht="4.5" customHeight="1" thickBot="1">
      <c r="A51" s="196"/>
      <c r="B51" s="225"/>
      <c r="C51" s="273"/>
      <c r="D51" s="274"/>
      <c r="E51" s="275"/>
      <c r="F51" s="61"/>
      <c r="G51" s="277"/>
      <c r="H51" s="265"/>
      <c r="I51" s="62"/>
      <c r="J51" s="265"/>
      <c r="K51" s="57"/>
      <c r="L51" s="271"/>
      <c r="M51" s="242"/>
      <c r="N51" s="225"/>
    </row>
    <row r="52" spans="1:14" ht="46.5" customHeight="1" thickBot="1">
      <c r="A52" s="196"/>
      <c r="B52" s="225"/>
      <c r="C52" s="258">
        <v>2015</v>
      </c>
      <c r="D52" s="272"/>
      <c r="E52" s="260">
        <f>J52+J53+H53</f>
        <v>40</v>
      </c>
      <c r="F52" s="63"/>
      <c r="G52" s="63"/>
      <c r="H52" s="64"/>
      <c r="I52" s="65"/>
      <c r="J52" s="66">
        <v>0</v>
      </c>
      <c r="K52" s="67"/>
      <c r="L52" s="68"/>
      <c r="M52" s="130" t="s">
        <v>46</v>
      </c>
      <c r="N52" s="225"/>
    </row>
    <row r="53" spans="1:14" ht="30.75" customHeight="1" thickBot="1">
      <c r="A53" s="196"/>
      <c r="B53" s="225"/>
      <c r="C53" s="259"/>
      <c r="D53" s="278"/>
      <c r="E53" s="261"/>
      <c r="F53" s="61"/>
      <c r="G53" s="61"/>
      <c r="H53" s="101">
        <v>0</v>
      </c>
      <c r="I53" s="62"/>
      <c r="J53" s="97">
        <v>40</v>
      </c>
      <c r="K53" s="57"/>
      <c r="L53" s="15"/>
      <c r="M53" s="187" t="s">
        <v>26</v>
      </c>
      <c r="N53" s="225"/>
    </row>
    <row r="54" spans="1:14" ht="48.75" customHeight="1" thickBot="1">
      <c r="A54" s="196"/>
      <c r="B54" s="225"/>
      <c r="C54" s="258">
        <v>2016</v>
      </c>
      <c r="D54" s="272"/>
      <c r="E54" s="279">
        <f>J54+H55+J55</f>
        <v>40</v>
      </c>
      <c r="F54" s="61"/>
      <c r="G54" s="78"/>
      <c r="H54" s="101"/>
      <c r="I54" s="62"/>
      <c r="J54" s="97">
        <v>0</v>
      </c>
      <c r="K54" s="57"/>
      <c r="L54" s="15"/>
      <c r="M54" s="130" t="s">
        <v>46</v>
      </c>
      <c r="N54" s="225"/>
    </row>
    <row r="55" spans="1:14" ht="25.5" customHeight="1" thickBot="1">
      <c r="A55" s="197"/>
      <c r="B55" s="242"/>
      <c r="C55" s="273"/>
      <c r="D55" s="274"/>
      <c r="E55" s="280"/>
      <c r="F55" s="63"/>
      <c r="G55" s="78"/>
      <c r="H55" s="64">
        <v>0</v>
      </c>
      <c r="I55" s="65"/>
      <c r="J55" s="102">
        <v>40</v>
      </c>
      <c r="K55" s="71"/>
      <c r="L55" s="15"/>
      <c r="M55" s="130" t="s">
        <v>26</v>
      </c>
      <c r="N55" s="242"/>
    </row>
    <row r="56" spans="1:14" ht="28.5" customHeight="1" thickBot="1">
      <c r="A56" s="198" t="s">
        <v>44</v>
      </c>
      <c r="B56" s="224" t="s">
        <v>78</v>
      </c>
      <c r="C56" s="105">
        <v>2014</v>
      </c>
      <c r="D56" s="96"/>
      <c r="E56" s="99">
        <f>H56</f>
        <v>0</v>
      </c>
      <c r="F56" s="69"/>
      <c r="G56" s="133"/>
      <c r="H56" s="113">
        <v>0</v>
      </c>
      <c r="I56" s="70"/>
      <c r="J56" s="100"/>
      <c r="K56" s="71"/>
      <c r="L56" s="114"/>
      <c r="M56" s="224" t="s">
        <v>26</v>
      </c>
      <c r="N56" s="195" t="s">
        <v>45</v>
      </c>
    </row>
    <row r="57" spans="1:14" ht="22.5" customHeight="1" thickBot="1">
      <c r="A57" s="200"/>
      <c r="B57" s="225"/>
      <c r="C57" s="115">
        <v>2015</v>
      </c>
      <c r="D57" s="115"/>
      <c r="E57" s="117">
        <f>H57</f>
        <v>24</v>
      </c>
      <c r="F57" s="63"/>
      <c r="G57" s="78"/>
      <c r="H57" s="116">
        <v>24</v>
      </c>
      <c r="I57" s="65"/>
      <c r="J57" s="66"/>
      <c r="K57" s="67"/>
      <c r="L57" s="68"/>
      <c r="M57" s="225"/>
      <c r="N57" s="196"/>
    </row>
    <row r="58" spans="1:14" ht="33" customHeight="1" thickBot="1">
      <c r="A58" s="202"/>
      <c r="B58" s="242"/>
      <c r="C58" s="185">
        <v>2016</v>
      </c>
      <c r="D58" s="96"/>
      <c r="E58" s="117">
        <f>H58</f>
        <v>0</v>
      </c>
      <c r="F58" s="69"/>
      <c r="G58" s="133"/>
      <c r="H58" s="64">
        <v>0</v>
      </c>
      <c r="I58" s="70"/>
      <c r="J58" s="66"/>
      <c r="K58" s="71"/>
      <c r="L58" s="138"/>
      <c r="M58" s="242"/>
      <c r="N58" s="197"/>
    </row>
    <row r="59" spans="1:14" ht="19.5" customHeight="1" thickBot="1">
      <c r="A59" s="281" t="s">
        <v>67</v>
      </c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3"/>
    </row>
    <row r="60" spans="1:14" ht="16.5" customHeight="1">
      <c r="A60" s="256" t="s">
        <v>66</v>
      </c>
      <c r="B60" s="284"/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72"/>
    </row>
    <row r="61" spans="1:14" ht="15.75" thickBot="1">
      <c r="A61" s="219" t="s">
        <v>8</v>
      </c>
      <c r="B61" s="220"/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20"/>
      <c r="N61" s="221"/>
    </row>
    <row r="62" spans="1:14" ht="17.25" customHeight="1">
      <c r="A62" s="286" t="s">
        <v>35</v>
      </c>
      <c r="B62" s="289" t="s">
        <v>77</v>
      </c>
      <c r="C62" s="256">
        <v>2014</v>
      </c>
      <c r="D62" s="257"/>
      <c r="E62" s="292">
        <f>H62+J62+L62</f>
        <v>2162.8599999999997</v>
      </c>
      <c r="F62" s="293"/>
      <c r="G62" s="296"/>
      <c r="H62" s="299">
        <f>400</f>
        <v>400</v>
      </c>
      <c r="I62" s="10"/>
      <c r="J62" s="236">
        <f>1260+132.55+30.31</f>
        <v>1422.86</v>
      </c>
      <c r="K62" s="301"/>
      <c r="L62" s="302">
        <v>340</v>
      </c>
      <c r="M62" s="224" t="s">
        <v>40</v>
      </c>
      <c r="N62" s="195" t="s">
        <v>37</v>
      </c>
    </row>
    <row r="63" spans="1:14" ht="7.5" customHeight="1">
      <c r="A63" s="287"/>
      <c r="B63" s="290"/>
      <c r="C63" s="244"/>
      <c r="D63" s="245"/>
      <c r="E63" s="246"/>
      <c r="F63" s="247"/>
      <c r="G63" s="297"/>
      <c r="H63" s="300"/>
      <c r="I63" s="47"/>
      <c r="J63" s="237"/>
      <c r="K63" s="238"/>
      <c r="L63" s="303"/>
      <c r="M63" s="225"/>
      <c r="N63" s="196"/>
    </row>
    <row r="64" spans="1:14" ht="1.5" customHeight="1" thickBot="1">
      <c r="A64" s="287"/>
      <c r="B64" s="290"/>
      <c r="C64" s="244"/>
      <c r="D64" s="245"/>
      <c r="E64" s="294"/>
      <c r="F64" s="295"/>
      <c r="G64" s="298"/>
      <c r="H64" s="300"/>
      <c r="I64" s="23"/>
      <c r="J64" s="237"/>
      <c r="K64" s="238"/>
      <c r="L64" s="303"/>
      <c r="M64" s="225"/>
      <c r="N64" s="196"/>
    </row>
    <row r="65" spans="1:14" ht="19.5" customHeight="1" thickBot="1">
      <c r="A65" s="287"/>
      <c r="B65" s="290"/>
      <c r="C65" s="213">
        <v>2015</v>
      </c>
      <c r="D65" s="214"/>
      <c r="E65" s="304">
        <f>H65+J65+L65</f>
        <v>2241.6483399999997</v>
      </c>
      <c r="F65" s="305"/>
      <c r="G65" s="139"/>
      <c r="H65" s="76">
        <v>400</v>
      </c>
      <c r="I65" s="40"/>
      <c r="J65" s="306">
        <f>1237.748+410-40-5.2-18.2-71.9+27.20034-38</f>
        <v>1501.64834</v>
      </c>
      <c r="K65" s="307"/>
      <c r="L65" s="118">
        <v>340</v>
      </c>
      <c r="M65" s="188" t="s">
        <v>40</v>
      </c>
      <c r="N65" s="196"/>
    </row>
    <row r="66" spans="1:14" ht="21.75" customHeight="1" thickBot="1">
      <c r="A66" s="288"/>
      <c r="B66" s="291"/>
      <c r="C66" s="248">
        <v>2016</v>
      </c>
      <c r="D66" s="308"/>
      <c r="E66" s="294">
        <f>H66+J66+L66</f>
        <v>4766.892</v>
      </c>
      <c r="F66" s="295"/>
      <c r="G66" s="140"/>
      <c r="H66" s="45">
        <v>421.67</v>
      </c>
      <c r="I66" s="80"/>
      <c r="J66" s="306">
        <f>3676.56-38+5.81+126.555+18.73</f>
        <v>3789.6549999999997</v>
      </c>
      <c r="K66" s="307"/>
      <c r="L66" s="45">
        <v>555.567</v>
      </c>
      <c r="M66" s="188" t="s">
        <v>40</v>
      </c>
      <c r="N66" s="196"/>
    </row>
    <row r="67" spans="1:14" ht="29.25" customHeight="1" thickBot="1">
      <c r="A67" s="195" t="s">
        <v>14</v>
      </c>
      <c r="B67" s="224" t="s">
        <v>61</v>
      </c>
      <c r="C67" s="178">
        <v>2015</v>
      </c>
      <c r="D67" s="180"/>
      <c r="E67" s="179">
        <f>H67+J67+L67</f>
        <v>38</v>
      </c>
      <c r="F67" s="181"/>
      <c r="G67" s="119"/>
      <c r="H67" s="182">
        <v>0</v>
      </c>
      <c r="I67" s="80"/>
      <c r="J67" s="39">
        <f>38</f>
        <v>38</v>
      </c>
      <c r="K67" s="40"/>
      <c r="L67" s="119">
        <v>0</v>
      </c>
      <c r="M67" s="309" t="s">
        <v>40</v>
      </c>
      <c r="N67" s="196"/>
    </row>
    <row r="68" spans="1:14" ht="36.75" customHeight="1" thickBot="1">
      <c r="A68" s="197"/>
      <c r="B68" s="242"/>
      <c r="C68" s="178">
        <v>2016</v>
      </c>
      <c r="D68" s="180"/>
      <c r="E68" s="179">
        <f>J68</f>
        <v>127</v>
      </c>
      <c r="F68" s="181"/>
      <c r="G68" s="119"/>
      <c r="H68" s="182">
        <v>0</v>
      </c>
      <c r="I68" s="80"/>
      <c r="J68" s="39">
        <f>38+89</f>
        <v>127</v>
      </c>
      <c r="K68" s="40"/>
      <c r="L68" s="119">
        <v>0</v>
      </c>
      <c r="M68" s="310"/>
      <c r="N68" s="197"/>
    </row>
    <row r="69" spans="1:14" ht="24" customHeight="1" thickBot="1">
      <c r="A69" s="224" t="s">
        <v>36</v>
      </c>
      <c r="B69" s="224" t="s">
        <v>39</v>
      </c>
      <c r="C69" s="75">
        <v>2014</v>
      </c>
      <c r="D69" s="55"/>
      <c r="E69" s="152">
        <f>H69+J69</f>
        <v>650.5</v>
      </c>
      <c r="F69" s="153"/>
      <c r="G69" s="154"/>
      <c r="H69" s="155">
        <v>408</v>
      </c>
      <c r="I69" s="82"/>
      <c r="J69" s="39">
        <f>100+130+12.5</f>
        <v>242.5</v>
      </c>
      <c r="K69" s="83"/>
      <c r="L69" s="84"/>
      <c r="M69" s="309" t="s">
        <v>41</v>
      </c>
      <c r="N69" s="224" t="s">
        <v>43</v>
      </c>
    </row>
    <row r="70" spans="1:14" ht="22.5" customHeight="1" thickBot="1">
      <c r="A70" s="225"/>
      <c r="B70" s="225"/>
      <c r="C70" s="46">
        <v>2015</v>
      </c>
      <c r="D70" s="47"/>
      <c r="E70" s="81">
        <f>H70+J70</f>
        <v>100</v>
      </c>
      <c r="F70" s="31"/>
      <c r="G70" s="51"/>
      <c r="H70" s="22">
        <v>0</v>
      </c>
      <c r="I70" s="85"/>
      <c r="J70" s="121">
        <v>100</v>
      </c>
      <c r="K70" s="86"/>
      <c r="L70" s="87"/>
      <c r="M70" s="311"/>
      <c r="N70" s="225"/>
    </row>
    <row r="71" spans="1:14" ht="21" customHeight="1" thickBot="1">
      <c r="A71" s="242"/>
      <c r="B71" s="242"/>
      <c r="C71" s="75">
        <v>2016</v>
      </c>
      <c r="D71" s="55"/>
      <c r="E71" s="81">
        <f>H71+J71</f>
        <v>0</v>
      </c>
      <c r="F71" s="68"/>
      <c r="G71" s="138"/>
      <c r="H71" s="39">
        <v>0</v>
      </c>
      <c r="I71" s="82"/>
      <c r="J71" s="39">
        <v>0</v>
      </c>
      <c r="K71" s="83"/>
      <c r="L71" s="84"/>
      <c r="M71" s="310"/>
      <c r="N71" s="242"/>
    </row>
    <row r="72" spans="1:14" ht="16.5" customHeight="1" thickBot="1">
      <c r="A72" s="195" t="s">
        <v>38</v>
      </c>
      <c r="B72" s="195" t="s">
        <v>81</v>
      </c>
      <c r="C72" s="122">
        <v>2014</v>
      </c>
      <c r="D72" s="42"/>
      <c r="E72" s="174">
        <f>J72</f>
        <v>3277.8079000000002</v>
      </c>
      <c r="F72" s="125"/>
      <c r="G72" s="141"/>
      <c r="H72" s="76">
        <v>0</v>
      </c>
      <c r="I72" s="301"/>
      <c r="J72" s="171">
        <f>J77+J78+J79+J80+J81</f>
        <v>3277.8079000000002</v>
      </c>
      <c r="K72" s="83"/>
      <c r="L72" s="84"/>
      <c r="M72" s="146" t="s">
        <v>25</v>
      </c>
      <c r="N72" s="224" t="s">
        <v>11</v>
      </c>
    </row>
    <row r="73" spans="1:14" ht="18" customHeight="1" thickBot="1">
      <c r="A73" s="196"/>
      <c r="B73" s="196"/>
      <c r="C73" s="256">
        <v>2015</v>
      </c>
      <c r="D73" s="26"/>
      <c r="E73" s="313">
        <f>J73+J74</f>
        <v>622.95742</v>
      </c>
      <c r="F73" s="126"/>
      <c r="G73" s="142"/>
      <c r="H73" s="76">
        <v>0</v>
      </c>
      <c r="I73" s="238"/>
      <c r="J73" s="183">
        <f>369.63142</f>
        <v>369.63142</v>
      </c>
      <c r="K73" s="86"/>
      <c r="L73" s="84"/>
      <c r="M73" s="189" t="s">
        <v>25</v>
      </c>
      <c r="N73" s="225"/>
    </row>
    <row r="74" spans="1:14" ht="18" customHeight="1" thickBot="1">
      <c r="A74" s="196"/>
      <c r="B74" s="196"/>
      <c r="C74" s="248"/>
      <c r="D74" s="26"/>
      <c r="E74" s="314"/>
      <c r="F74" s="126"/>
      <c r="G74" s="142"/>
      <c r="H74" s="76">
        <v>0</v>
      </c>
      <c r="I74" s="238"/>
      <c r="J74" s="184">
        <v>253.326</v>
      </c>
      <c r="K74" s="86"/>
      <c r="L74" s="84"/>
      <c r="M74" s="188" t="s">
        <v>40</v>
      </c>
      <c r="N74" s="225"/>
    </row>
    <row r="75" spans="1:14" ht="28.5" customHeight="1" thickBot="1">
      <c r="A75" s="196"/>
      <c r="B75" s="196"/>
      <c r="C75" s="256">
        <v>2016</v>
      </c>
      <c r="D75" s="42"/>
      <c r="E75" s="230">
        <f>J75+J76</f>
        <v>1170.21936</v>
      </c>
      <c r="F75" s="125"/>
      <c r="G75" s="141"/>
      <c r="H75" s="76">
        <v>0</v>
      </c>
      <c r="I75" s="312"/>
      <c r="J75" s="39">
        <f>19.78232+359.09512</f>
        <v>378.87744</v>
      </c>
      <c r="K75" s="83"/>
      <c r="L75" s="84"/>
      <c r="M75" s="189" t="s">
        <v>25</v>
      </c>
      <c r="N75" s="225"/>
    </row>
    <row r="76" spans="1:14" ht="28.5" customHeight="1" thickBot="1">
      <c r="A76" s="197"/>
      <c r="B76" s="197"/>
      <c r="C76" s="248"/>
      <c r="D76" s="38"/>
      <c r="E76" s="334"/>
      <c r="F76" s="128"/>
      <c r="G76" s="143"/>
      <c r="H76" s="37"/>
      <c r="I76" s="23"/>
      <c r="J76" s="172">
        <v>791.34192</v>
      </c>
      <c r="K76" s="89"/>
      <c r="L76" s="129"/>
      <c r="M76" s="188" t="s">
        <v>40</v>
      </c>
      <c r="N76" s="242"/>
    </row>
    <row r="77" spans="1:14" ht="22.5" customHeight="1" thickBot="1">
      <c r="A77" s="130" t="s">
        <v>70</v>
      </c>
      <c r="B77" s="130" t="s">
        <v>49</v>
      </c>
      <c r="C77" s="256">
        <v>2014</v>
      </c>
      <c r="D77" s="38"/>
      <c r="E77" s="145">
        <f aca="true" t="shared" si="0" ref="E77:E84">J77</f>
        <v>407.5</v>
      </c>
      <c r="F77" s="128"/>
      <c r="G77" s="143"/>
      <c r="H77" s="37"/>
      <c r="I77" s="23"/>
      <c r="J77" s="37">
        <f>500-92.5</f>
        <v>407.5</v>
      </c>
      <c r="K77" s="89"/>
      <c r="L77" s="129"/>
      <c r="M77" s="189" t="s">
        <v>25</v>
      </c>
      <c r="N77" s="16"/>
    </row>
    <row r="78" spans="1:14" ht="21.75" customHeight="1" thickBot="1">
      <c r="A78" s="130" t="s">
        <v>71</v>
      </c>
      <c r="B78" s="130" t="s">
        <v>48</v>
      </c>
      <c r="C78" s="332"/>
      <c r="D78" s="38"/>
      <c r="E78" s="173">
        <f t="shared" si="0"/>
        <v>2049.95816</v>
      </c>
      <c r="F78" s="128"/>
      <c r="G78" s="143"/>
      <c r="H78" s="37"/>
      <c r="I78" s="23"/>
      <c r="J78" s="172">
        <f>2500-350.6511-99.39074</f>
        <v>2049.95816</v>
      </c>
      <c r="K78" s="89"/>
      <c r="L78" s="129"/>
      <c r="M78" s="189" t="s">
        <v>25</v>
      </c>
      <c r="N78" s="21"/>
    </row>
    <row r="79" spans="1:14" ht="21.75" customHeight="1" thickBot="1">
      <c r="A79" s="130" t="s">
        <v>72</v>
      </c>
      <c r="B79" s="146" t="s">
        <v>50</v>
      </c>
      <c r="C79" s="332"/>
      <c r="D79" s="38"/>
      <c r="E79" s="132">
        <f t="shared" si="0"/>
        <v>620.959</v>
      </c>
      <c r="F79" s="128"/>
      <c r="G79" s="143"/>
      <c r="H79" s="37"/>
      <c r="I79" s="23"/>
      <c r="J79" s="131">
        <v>620.959</v>
      </c>
      <c r="K79" s="89"/>
      <c r="L79" s="129"/>
      <c r="M79" s="189" t="s">
        <v>25</v>
      </c>
      <c r="N79" s="21"/>
    </row>
    <row r="80" spans="1:14" ht="36" customHeight="1" thickBot="1">
      <c r="A80" s="130" t="s">
        <v>73</v>
      </c>
      <c r="B80" s="130" t="s">
        <v>55</v>
      </c>
      <c r="C80" s="332"/>
      <c r="D80" s="38"/>
      <c r="E80" s="173">
        <f t="shared" si="0"/>
        <v>98.51353</v>
      </c>
      <c r="F80" s="128"/>
      <c r="G80" s="143"/>
      <c r="H80" s="37"/>
      <c r="I80" s="23"/>
      <c r="J80" s="172">
        <v>98.51353</v>
      </c>
      <c r="K80" s="89"/>
      <c r="L80" s="129"/>
      <c r="M80" s="189" t="s">
        <v>25</v>
      </c>
      <c r="N80" s="36"/>
    </row>
    <row r="81" spans="1:14" ht="24" customHeight="1" thickBot="1">
      <c r="A81" s="127" t="s">
        <v>74</v>
      </c>
      <c r="B81" s="146" t="s">
        <v>58</v>
      </c>
      <c r="C81" s="333"/>
      <c r="D81" s="38"/>
      <c r="E81" s="173">
        <f>J81</f>
        <v>100.87721</v>
      </c>
      <c r="F81" s="128"/>
      <c r="G81" s="143"/>
      <c r="H81" s="37"/>
      <c r="I81" s="23"/>
      <c r="J81" s="172">
        <v>100.87721</v>
      </c>
      <c r="K81" s="89"/>
      <c r="L81" s="129"/>
      <c r="M81" s="186" t="s">
        <v>40</v>
      </c>
      <c r="N81" s="127"/>
    </row>
    <row r="82" spans="1:14" ht="22.5" customHeight="1" thickBot="1">
      <c r="A82" s="286" t="s">
        <v>75</v>
      </c>
      <c r="B82" s="286" t="s">
        <v>76</v>
      </c>
      <c r="C82" s="256">
        <v>2014</v>
      </c>
      <c r="D82" s="257"/>
      <c r="E82" s="292">
        <f t="shared" si="0"/>
        <v>90</v>
      </c>
      <c r="F82" s="257"/>
      <c r="G82" s="122"/>
      <c r="H82" s="88"/>
      <c r="I82" s="74"/>
      <c r="J82" s="44">
        <f>5+80+5</f>
        <v>90</v>
      </c>
      <c r="K82" s="89"/>
      <c r="L82" s="195"/>
      <c r="M82" s="224" t="s">
        <v>41</v>
      </c>
      <c r="N82" s="224" t="s">
        <v>12</v>
      </c>
    </row>
    <row r="83" spans="1:14" ht="20.25" customHeight="1" thickBot="1">
      <c r="A83" s="287"/>
      <c r="B83" s="287"/>
      <c r="C83" s="213">
        <v>2015</v>
      </c>
      <c r="D83" s="215"/>
      <c r="E83" s="316">
        <f t="shared" si="0"/>
        <v>90</v>
      </c>
      <c r="F83" s="215"/>
      <c r="G83" s="124"/>
      <c r="H83" s="90"/>
      <c r="I83" s="91"/>
      <c r="J83" s="317">
        <v>90</v>
      </c>
      <c r="K83" s="318"/>
      <c r="L83" s="196"/>
      <c r="M83" s="225"/>
      <c r="N83" s="225"/>
    </row>
    <row r="84" spans="1:14" ht="40.5" customHeight="1" thickBot="1">
      <c r="A84" s="287"/>
      <c r="B84" s="287"/>
      <c r="C84" s="256">
        <v>2016</v>
      </c>
      <c r="D84" s="257"/>
      <c r="E84" s="292">
        <f t="shared" si="0"/>
        <v>77</v>
      </c>
      <c r="F84" s="293"/>
      <c r="G84" s="262"/>
      <c r="H84" s="256"/>
      <c r="I84" s="83"/>
      <c r="J84" s="236">
        <v>77</v>
      </c>
      <c r="K84" s="301"/>
      <c r="L84" s="196"/>
      <c r="M84" s="225"/>
      <c r="N84" s="225"/>
    </row>
    <row r="85" spans="1:14" ht="32.25" customHeight="1" hidden="1" thickBot="1">
      <c r="A85" s="288"/>
      <c r="B85" s="288"/>
      <c r="C85" s="248"/>
      <c r="D85" s="249"/>
      <c r="E85" s="294"/>
      <c r="F85" s="295"/>
      <c r="G85" s="263"/>
      <c r="H85" s="248"/>
      <c r="I85" s="80"/>
      <c r="J85" s="315"/>
      <c r="K85" s="312"/>
      <c r="L85" s="197"/>
      <c r="M85" s="242"/>
      <c r="N85" s="242"/>
    </row>
    <row r="86" spans="1:14" ht="21" customHeight="1" thickBot="1">
      <c r="A86" s="253" t="s">
        <v>68</v>
      </c>
      <c r="B86" s="254"/>
      <c r="C86" s="254"/>
      <c r="D86" s="254"/>
      <c r="E86" s="254"/>
      <c r="F86" s="254"/>
      <c r="G86" s="254"/>
      <c r="H86" s="254"/>
      <c r="I86" s="254"/>
      <c r="J86" s="254"/>
      <c r="K86" s="254"/>
      <c r="L86" s="254"/>
      <c r="M86" s="254"/>
      <c r="N86" s="255"/>
    </row>
    <row r="87" spans="1:14" ht="15" customHeight="1">
      <c r="A87" s="319" t="s">
        <v>69</v>
      </c>
      <c r="B87" s="320"/>
      <c r="C87" s="320"/>
      <c r="D87" s="320"/>
      <c r="E87" s="320"/>
      <c r="F87" s="320"/>
      <c r="G87" s="320"/>
      <c r="H87" s="320"/>
      <c r="I87" s="320"/>
      <c r="J87" s="320"/>
      <c r="K87" s="320"/>
      <c r="L87" s="320"/>
      <c r="M87" s="320"/>
      <c r="N87" s="321"/>
    </row>
    <row r="88" spans="1:14" ht="19.5" customHeight="1" thickBot="1">
      <c r="A88" s="219" t="s">
        <v>13</v>
      </c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1"/>
    </row>
    <row r="89" spans="1:14" ht="15" customHeight="1">
      <c r="A89" s="287" t="s">
        <v>80</v>
      </c>
      <c r="B89" s="224" t="s">
        <v>79</v>
      </c>
      <c r="C89" s="244">
        <v>2014</v>
      </c>
      <c r="D89" s="245"/>
      <c r="E89" s="246">
        <f>J89</f>
        <v>6</v>
      </c>
      <c r="F89" s="245"/>
      <c r="G89" s="50"/>
      <c r="H89" s="200"/>
      <c r="I89" s="23"/>
      <c r="J89" s="237">
        <v>6</v>
      </c>
      <c r="K89" s="238"/>
      <c r="L89" s="196"/>
      <c r="M89" s="196"/>
      <c r="N89" s="225"/>
    </row>
    <row r="90" spans="1:14" ht="15" customHeight="1">
      <c r="A90" s="287"/>
      <c r="B90" s="225"/>
      <c r="C90" s="244">
        <v>2015</v>
      </c>
      <c r="D90" s="245"/>
      <c r="E90" s="246">
        <f>J90</f>
        <v>6</v>
      </c>
      <c r="F90" s="245"/>
      <c r="G90" s="50"/>
      <c r="H90" s="200"/>
      <c r="I90" s="23"/>
      <c r="J90" s="237">
        <v>6</v>
      </c>
      <c r="K90" s="238"/>
      <c r="L90" s="196"/>
      <c r="M90" s="196"/>
      <c r="N90" s="225"/>
    </row>
    <row r="91" spans="1:14" ht="33.75" customHeight="1" thickBot="1">
      <c r="A91" s="287"/>
      <c r="B91" s="242"/>
      <c r="C91" s="244">
        <v>2016</v>
      </c>
      <c r="D91" s="245"/>
      <c r="E91" s="246">
        <f>J91</f>
        <v>0</v>
      </c>
      <c r="F91" s="245"/>
      <c r="G91" s="50"/>
      <c r="H91" s="200"/>
      <c r="I91" s="23"/>
      <c r="J91" s="237">
        <v>0</v>
      </c>
      <c r="K91" s="238"/>
      <c r="L91" s="196"/>
      <c r="M91" s="196"/>
      <c r="N91" s="225"/>
    </row>
    <row r="92" spans="1:14" ht="21.75" customHeight="1">
      <c r="A92" s="286"/>
      <c r="B92" s="73" t="s">
        <v>83</v>
      </c>
      <c r="C92" s="88" t="s">
        <v>82</v>
      </c>
      <c r="D92" s="72"/>
      <c r="E92" s="330">
        <f>H92+J92+L92</f>
        <v>18212.58702</v>
      </c>
      <c r="F92" s="331"/>
      <c r="G92" s="144"/>
      <c r="H92" s="94">
        <f>H94+H95+H96</f>
        <v>2743</v>
      </c>
      <c r="I92" s="74"/>
      <c r="J92" s="330">
        <f>J94+J95+J96</f>
        <v>13802.087019999999</v>
      </c>
      <c r="K92" s="331"/>
      <c r="L92" s="94">
        <f>L10+L12+L13+L14+L15+L16+L17+L18+L20+L19+L21+L22+L23+L62+L65+L66</f>
        <v>1667.5</v>
      </c>
      <c r="M92" s="195"/>
      <c r="N92" s="195"/>
    </row>
    <row r="93" spans="1:14" ht="16.5" customHeight="1">
      <c r="A93" s="287"/>
      <c r="B93" s="47"/>
      <c r="C93" s="48"/>
      <c r="D93" s="191"/>
      <c r="E93" s="244"/>
      <c r="F93" s="245"/>
      <c r="G93" s="50"/>
      <c r="H93" s="20"/>
      <c r="I93" s="47"/>
      <c r="J93" s="244"/>
      <c r="K93" s="245"/>
      <c r="L93" s="50"/>
      <c r="M93" s="196"/>
      <c r="N93" s="196"/>
    </row>
    <row r="94" spans="1:14" ht="17.25" customHeight="1">
      <c r="A94" s="287"/>
      <c r="B94" s="47"/>
      <c r="C94" s="46">
        <v>2014</v>
      </c>
      <c r="D94" s="191"/>
      <c r="E94" s="322">
        <f>H94+J94+L94</f>
        <v>7010.7879</v>
      </c>
      <c r="F94" s="323"/>
      <c r="G94" s="156"/>
      <c r="H94" s="157">
        <f>H27+H10+H50+H56+H62+H69</f>
        <v>1233</v>
      </c>
      <c r="I94" s="47"/>
      <c r="J94" s="324">
        <f>J10+J24+J27+J28+J29+J37+J44+J50+J56+J62+J69+J72+J82+J89</f>
        <v>5312.7879</v>
      </c>
      <c r="K94" s="325"/>
      <c r="L94" s="95">
        <f>L10+L12+L13+L14+L62</f>
        <v>465</v>
      </c>
      <c r="M94" s="196"/>
      <c r="N94" s="196"/>
    </row>
    <row r="95" spans="1:14" ht="16.5" customHeight="1">
      <c r="A95" s="287"/>
      <c r="B95" s="47"/>
      <c r="C95" s="46">
        <v>2015</v>
      </c>
      <c r="D95" s="191"/>
      <c r="E95" s="326">
        <f>H95+J95+L95</f>
        <v>4030.36776</v>
      </c>
      <c r="F95" s="327"/>
      <c r="G95" s="50"/>
      <c r="H95" s="95">
        <f>H15+H16+H17+H53+H57+H65+H70+H73</f>
        <v>755</v>
      </c>
      <c r="I95" s="47"/>
      <c r="J95" s="328">
        <f>J15+J25+E30+J38+J46+J53+J65+J67+J70+J73+J74+J83+J90</f>
        <v>2810.36776</v>
      </c>
      <c r="K95" s="329"/>
      <c r="L95" s="95">
        <f>L15+L16+L17+L18+L65+L19</f>
        <v>465</v>
      </c>
      <c r="M95" s="196"/>
      <c r="N95" s="196"/>
    </row>
    <row r="96" spans="1:14" ht="18.75" customHeight="1" thickBot="1">
      <c r="A96" s="288"/>
      <c r="B96" s="79"/>
      <c r="C96" s="178">
        <v>2016</v>
      </c>
      <c r="D96" s="192"/>
      <c r="E96" s="294">
        <f>H96+J96+L96</f>
        <v>7171.43136</v>
      </c>
      <c r="F96" s="249"/>
      <c r="G96" s="134"/>
      <c r="H96" s="120">
        <f>H20+H55+H66</f>
        <v>755</v>
      </c>
      <c r="I96" s="79"/>
      <c r="J96" s="294">
        <f>J20+J26+J33+J34+J35+J48+J55+J66+J68+J71+J75+J76+J84+J91</f>
        <v>5678.93136</v>
      </c>
      <c r="K96" s="249"/>
      <c r="L96" s="120">
        <f>L20+L21+L22+L23+L66</f>
        <v>737.5</v>
      </c>
      <c r="M96" s="197"/>
      <c r="N96" s="197"/>
    </row>
    <row r="98" spans="2:12" ht="15">
      <c r="B98" s="8"/>
      <c r="C98" s="8"/>
      <c r="D98" s="8"/>
      <c r="E98" s="104"/>
      <c r="F98" s="8"/>
      <c r="G98" s="8"/>
      <c r="H98" s="104"/>
      <c r="I98" s="8"/>
      <c r="J98" s="104"/>
      <c r="K98" s="8"/>
      <c r="L98" s="8"/>
    </row>
    <row r="99" spans="2:13" ht="23.25">
      <c r="B99" s="158"/>
      <c r="C99" s="159"/>
      <c r="D99" s="159"/>
      <c r="E99" s="190"/>
      <c r="F99" s="160"/>
      <c r="G99" s="161"/>
      <c r="H99" s="162"/>
      <c r="I99" s="161"/>
      <c r="J99" s="176"/>
      <c r="K99" s="161"/>
      <c r="L99" s="161"/>
      <c r="M99" s="162"/>
    </row>
    <row r="100" spans="2:13" ht="23.25">
      <c r="B100" s="158"/>
      <c r="C100" s="159"/>
      <c r="D100" s="159"/>
      <c r="E100" s="163"/>
      <c r="F100" s="164"/>
      <c r="G100" s="158"/>
      <c r="H100" s="165"/>
      <c r="I100" s="158"/>
      <c r="J100" s="177"/>
      <c r="K100" s="158"/>
      <c r="L100" s="158"/>
      <c r="M100" s="162"/>
    </row>
    <row r="101" spans="2:13" ht="15.75" customHeight="1">
      <c r="B101" s="166"/>
      <c r="C101" s="167"/>
      <c r="D101" s="167"/>
      <c r="E101" s="163"/>
      <c r="F101" s="164"/>
      <c r="G101" s="162"/>
      <c r="H101" s="162"/>
      <c r="I101" s="162"/>
      <c r="J101" s="176"/>
      <c r="K101" s="162"/>
      <c r="L101" s="162"/>
      <c r="M101" s="162"/>
    </row>
    <row r="102" spans="1:13" ht="20.25">
      <c r="A102" s="5"/>
      <c r="B102" s="158"/>
      <c r="C102" s="159"/>
      <c r="D102" s="159"/>
      <c r="E102" s="158"/>
      <c r="F102" s="168"/>
      <c r="G102" s="158"/>
      <c r="H102" s="169"/>
      <c r="I102" s="158"/>
      <c r="J102" s="165"/>
      <c r="K102" s="158"/>
      <c r="L102" s="158"/>
      <c r="M102" s="162"/>
    </row>
    <row r="103" spans="1:13" ht="13.5" customHeight="1">
      <c r="A103" s="5"/>
      <c r="B103" s="166"/>
      <c r="C103" s="167"/>
      <c r="D103" s="167"/>
      <c r="E103" s="166"/>
      <c r="F103" s="164"/>
      <c r="G103" s="162"/>
      <c r="H103" s="162"/>
      <c r="I103" s="162"/>
      <c r="J103" s="162"/>
      <c r="K103" s="162"/>
      <c r="L103" s="162"/>
      <c r="M103" s="162"/>
    </row>
    <row r="104" spans="1:13" ht="23.25">
      <c r="A104" s="5"/>
      <c r="B104" s="158"/>
      <c r="C104" s="159"/>
      <c r="D104" s="159"/>
      <c r="E104" s="166"/>
      <c r="F104" s="164"/>
      <c r="G104" s="158"/>
      <c r="H104" s="162"/>
      <c r="I104" s="158"/>
      <c r="J104" s="175"/>
      <c r="K104" s="158"/>
      <c r="L104" s="158"/>
      <c r="M104" s="162"/>
    </row>
    <row r="105" spans="1:13" ht="23.25">
      <c r="A105" s="5"/>
      <c r="B105" s="158"/>
      <c r="C105" s="159"/>
      <c r="D105" s="159"/>
      <c r="E105" s="166"/>
      <c r="F105" s="164"/>
      <c r="G105" s="158"/>
      <c r="H105" s="162"/>
      <c r="I105" s="158"/>
      <c r="J105" s="158"/>
      <c r="K105" s="158"/>
      <c r="L105" s="158"/>
      <c r="M105" s="162"/>
    </row>
    <row r="106" spans="1:13" ht="13.5" customHeight="1">
      <c r="A106" s="5"/>
      <c r="B106" s="158"/>
      <c r="C106" s="159"/>
      <c r="D106" s="159"/>
      <c r="E106" s="166"/>
      <c r="F106" s="164"/>
      <c r="G106" s="158"/>
      <c r="H106" s="162"/>
      <c r="I106" s="158"/>
      <c r="J106" s="158"/>
      <c r="K106" s="158"/>
      <c r="L106" s="158"/>
      <c r="M106" s="162"/>
    </row>
    <row r="107" spans="1:13" ht="23.25">
      <c r="A107" s="5"/>
      <c r="B107" s="158"/>
      <c r="C107" s="159"/>
      <c r="D107" s="159"/>
      <c r="E107" s="166"/>
      <c r="F107" s="164"/>
      <c r="G107" s="158"/>
      <c r="H107" s="162"/>
      <c r="I107" s="158"/>
      <c r="J107" s="158"/>
      <c r="K107" s="158"/>
      <c r="L107" s="158"/>
      <c r="M107" s="162"/>
    </row>
    <row r="108" spans="1:13" ht="11.25" customHeight="1">
      <c r="A108" s="5"/>
      <c r="B108" s="158"/>
      <c r="C108" s="159"/>
      <c r="D108" s="159"/>
      <c r="E108" s="166"/>
      <c r="F108" s="164"/>
      <c r="G108" s="158"/>
      <c r="H108" s="162"/>
      <c r="I108" s="158"/>
      <c r="J108" s="158"/>
      <c r="K108" s="158"/>
      <c r="L108" s="158"/>
      <c r="M108" s="162"/>
    </row>
    <row r="109" spans="1:13" ht="23.25">
      <c r="A109" s="5"/>
      <c r="B109" s="158"/>
      <c r="C109" s="170"/>
      <c r="D109" s="159"/>
      <c r="E109" s="166"/>
      <c r="F109" s="164"/>
      <c r="G109" s="158"/>
      <c r="H109" s="162"/>
      <c r="I109" s="158"/>
      <c r="J109" s="158"/>
      <c r="K109" s="158"/>
      <c r="L109" s="158"/>
      <c r="M109" s="162"/>
    </row>
    <row r="110" spans="1:10" ht="12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2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2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2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ht="12">
      <c r="B114" s="5"/>
    </row>
    <row r="117" spans="2:8" ht="12.75">
      <c r="B117" s="4"/>
      <c r="C117" s="5"/>
      <c r="D117" s="5"/>
      <c r="E117" s="5"/>
      <c r="F117" s="5"/>
      <c r="G117" s="5"/>
      <c r="H117" s="4"/>
    </row>
    <row r="118" spans="2:8" ht="12.75">
      <c r="B118" s="4"/>
      <c r="C118" s="5"/>
      <c r="D118" s="5"/>
      <c r="E118" s="5"/>
      <c r="F118" s="5"/>
      <c r="G118" s="5"/>
      <c r="H118" s="4"/>
    </row>
    <row r="119" spans="2:8" ht="12.75">
      <c r="B119" s="4"/>
      <c r="C119" s="5"/>
      <c r="D119" s="5"/>
      <c r="E119" s="5"/>
      <c r="F119" s="5"/>
      <c r="G119" s="5"/>
      <c r="H119" s="4"/>
    </row>
    <row r="120" spans="2:8" ht="12.75">
      <c r="B120" s="4"/>
      <c r="C120" s="5"/>
      <c r="D120" s="5"/>
      <c r="E120" s="5"/>
      <c r="F120" s="5"/>
      <c r="G120" s="5"/>
      <c r="H120" s="4"/>
    </row>
    <row r="121" spans="2:8" ht="12.75">
      <c r="B121" s="4"/>
      <c r="C121" s="5"/>
      <c r="D121" s="5"/>
      <c r="E121" s="5"/>
      <c r="F121" s="5"/>
      <c r="G121" s="5"/>
      <c r="H121" s="4"/>
    </row>
    <row r="122" spans="2:8" ht="12.75">
      <c r="B122" s="4"/>
      <c r="C122" s="5"/>
      <c r="D122" s="5"/>
      <c r="E122" s="5"/>
      <c r="F122" s="5"/>
      <c r="G122" s="5"/>
      <c r="H122" s="4"/>
    </row>
    <row r="123" spans="2:8" ht="12.75">
      <c r="B123" s="4"/>
      <c r="C123" s="5"/>
      <c r="D123" s="5"/>
      <c r="E123" s="5"/>
      <c r="F123" s="5"/>
      <c r="G123" s="5"/>
      <c r="H123" s="4"/>
    </row>
    <row r="124" spans="2:8" ht="12.75">
      <c r="B124" s="4"/>
      <c r="C124" s="5"/>
      <c r="D124" s="5"/>
      <c r="E124" s="5"/>
      <c r="F124" s="5"/>
      <c r="G124" s="5"/>
      <c r="H124" s="4"/>
    </row>
    <row r="125" spans="2:8" ht="12.75">
      <c r="B125" s="4"/>
      <c r="C125" s="5"/>
      <c r="D125" s="5"/>
      <c r="E125" s="5"/>
      <c r="F125" s="5"/>
      <c r="G125" s="5"/>
      <c r="H125" s="5"/>
    </row>
    <row r="126" spans="2:8" ht="12.75">
      <c r="B126" s="4"/>
      <c r="C126" s="5"/>
      <c r="D126" s="5"/>
      <c r="E126" s="5"/>
      <c r="F126" s="5"/>
      <c r="G126" s="5"/>
      <c r="H126" s="5"/>
    </row>
    <row r="127" spans="2:8" ht="12.75">
      <c r="B127" s="4"/>
      <c r="C127" s="5"/>
      <c r="D127" s="5"/>
      <c r="E127" s="5"/>
      <c r="F127" s="5"/>
      <c r="G127" s="5"/>
      <c r="H127" s="5"/>
    </row>
    <row r="128" spans="2:8" ht="12.75">
      <c r="B128" s="4"/>
      <c r="C128" s="5"/>
      <c r="D128" s="5"/>
      <c r="E128" s="5"/>
      <c r="F128" s="5"/>
      <c r="G128" s="5"/>
      <c r="H128" s="5"/>
    </row>
    <row r="129" spans="2:8" ht="12.75">
      <c r="B129" s="4"/>
      <c r="C129" s="5"/>
      <c r="D129" s="5"/>
      <c r="E129" s="5"/>
      <c r="F129" s="5"/>
      <c r="G129" s="5"/>
      <c r="H129" s="5"/>
    </row>
    <row r="130" spans="2:8" ht="12.75">
      <c r="B130" s="4"/>
      <c r="C130" s="5"/>
      <c r="D130" s="5"/>
      <c r="E130" s="5"/>
      <c r="F130" s="5"/>
      <c r="G130" s="5"/>
      <c r="H130" s="5"/>
    </row>
  </sheetData>
  <sheetProtection/>
  <mergeCells count="188">
    <mergeCell ref="A92:A96"/>
    <mergeCell ref="E92:F92"/>
    <mergeCell ref="J92:K92"/>
    <mergeCell ref="C77:C81"/>
    <mergeCell ref="A72:A76"/>
    <mergeCell ref="B72:B76"/>
    <mergeCell ref="C75:C76"/>
    <mergeCell ref="E75:E76"/>
    <mergeCell ref="A86:N86"/>
    <mergeCell ref="M92:M96"/>
    <mergeCell ref="N92:N96"/>
    <mergeCell ref="E93:F93"/>
    <mergeCell ref="J93:K93"/>
    <mergeCell ref="E94:F94"/>
    <mergeCell ref="J94:K94"/>
    <mergeCell ref="E95:F95"/>
    <mergeCell ref="J95:K95"/>
    <mergeCell ref="E96:F96"/>
    <mergeCell ref="J96:K96"/>
    <mergeCell ref="N89:N91"/>
    <mergeCell ref="C90:D90"/>
    <mergeCell ref="E90:F90"/>
    <mergeCell ref="J90:K90"/>
    <mergeCell ref="C91:D91"/>
    <mergeCell ref="E91:F91"/>
    <mergeCell ref="J91:K91"/>
    <mergeCell ref="A87:N87"/>
    <mergeCell ref="A88:N88"/>
    <mergeCell ref="A89:A91"/>
    <mergeCell ref="B89:B91"/>
    <mergeCell ref="C89:D89"/>
    <mergeCell ref="E89:F89"/>
    <mergeCell ref="H89:H91"/>
    <mergeCell ref="J89:K89"/>
    <mergeCell ref="L89:L91"/>
    <mergeCell ref="M89:M91"/>
    <mergeCell ref="A82:A85"/>
    <mergeCell ref="B82:B85"/>
    <mergeCell ref="C82:D82"/>
    <mergeCell ref="E82:F82"/>
    <mergeCell ref="L82:L85"/>
    <mergeCell ref="M82:M85"/>
    <mergeCell ref="E83:F83"/>
    <mergeCell ref="J83:K83"/>
    <mergeCell ref="C84:D85"/>
    <mergeCell ref="E84:F85"/>
    <mergeCell ref="N82:N85"/>
    <mergeCell ref="C83:D83"/>
    <mergeCell ref="N69:N71"/>
    <mergeCell ref="I72:I75"/>
    <mergeCell ref="C73:C74"/>
    <mergeCell ref="E73:E74"/>
    <mergeCell ref="N72:N76"/>
    <mergeCell ref="G84:G85"/>
    <mergeCell ref="H84:H85"/>
    <mergeCell ref="J84:K85"/>
    <mergeCell ref="A67:A68"/>
    <mergeCell ref="B67:B68"/>
    <mergeCell ref="M67:M68"/>
    <mergeCell ref="A69:A71"/>
    <mergeCell ref="B69:B71"/>
    <mergeCell ref="M69:M71"/>
    <mergeCell ref="N62:N68"/>
    <mergeCell ref="C65:D65"/>
    <mergeCell ref="E65:F65"/>
    <mergeCell ref="J65:K65"/>
    <mergeCell ref="C66:D66"/>
    <mergeCell ref="E66:F66"/>
    <mergeCell ref="J66:K66"/>
    <mergeCell ref="A61:N61"/>
    <mergeCell ref="A62:A66"/>
    <mergeCell ref="B62:B66"/>
    <mergeCell ref="C62:D64"/>
    <mergeCell ref="E62:F64"/>
    <mergeCell ref="G62:G64"/>
    <mergeCell ref="H62:H64"/>
    <mergeCell ref="J62:K64"/>
    <mergeCell ref="L62:L64"/>
    <mergeCell ref="M62:M64"/>
    <mergeCell ref="A56:A58"/>
    <mergeCell ref="B56:B58"/>
    <mergeCell ref="M56:M58"/>
    <mergeCell ref="N56:N58"/>
    <mergeCell ref="A59:N59"/>
    <mergeCell ref="A60:M60"/>
    <mergeCell ref="N50:N55"/>
    <mergeCell ref="C52:D53"/>
    <mergeCell ref="E52:E53"/>
    <mergeCell ref="C54:D55"/>
    <mergeCell ref="E54:E55"/>
    <mergeCell ref="C48:C49"/>
    <mergeCell ref="E48:E49"/>
    <mergeCell ref="J50:J51"/>
    <mergeCell ref="H48:H49"/>
    <mergeCell ref="J48:J49"/>
    <mergeCell ref="L50:L51"/>
    <mergeCell ref="A44:A49"/>
    <mergeCell ref="M50:M51"/>
    <mergeCell ref="A50:A55"/>
    <mergeCell ref="B50:B55"/>
    <mergeCell ref="C50:D51"/>
    <mergeCell ref="E50:E51"/>
    <mergeCell ref="G50:G51"/>
    <mergeCell ref="H50:H51"/>
    <mergeCell ref="L44:L45"/>
    <mergeCell ref="M44:M49"/>
    <mergeCell ref="N44:N49"/>
    <mergeCell ref="C46:C47"/>
    <mergeCell ref="E46:E47"/>
    <mergeCell ref="H46:H47"/>
    <mergeCell ref="J46:J47"/>
    <mergeCell ref="L46:L47"/>
    <mergeCell ref="L48:L49"/>
    <mergeCell ref="A43:M43"/>
    <mergeCell ref="M36:M40"/>
    <mergeCell ref="C37:D37"/>
    <mergeCell ref="E37:F37"/>
    <mergeCell ref="J37:K37"/>
    <mergeCell ref="B44:B49"/>
    <mergeCell ref="C44:C45"/>
    <mergeCell ref="E44:E45"/>
    <mergeCell ref="H44:H45"/>
    <mergeCell ref="J44:J45"/>
    <mergeCell ref="C40:D40"/>
    <mergeCell ref="E40:F40"/>
    <mergeCell ref="J40:K40"/>
    <mergeCell ref="A41:M41"/>
    <mergeCell ref="A42:M42"/>
    <mergeCell ref="A36:A40"/>
    <mergeCell ref="B36:B40"/>
    <mergeCell ref="C36:D36"/>
    <mergeCell ref="E36:F36"/>
    <mergeCell ref="J36:K36"/>
    <mergeCell ref="C38:D38"/>
    <mergeCell ref="E38:F38"/>
    <mergeCell ref="J38:K38"/>
    <mergeCell ref="C39:D39"/>
    <mergeCell ref="E39:F39"/>
    <mergeCell ref="J39:K39"/>
    <mergeCell ref="A24:A26"/>
    <mergeCell ref="B24:B26"/>
    <mergeCell ref="M24:M26"/>
    <mergeCell ref="N24:N26"/>
    <mergeCell ref="A27:A35"/>
    <mergeCell ref="B27:B35"/>
    <mergeCell ref="N27:N35"/>
    <mergeCell ref="J19:K19"/>
    <mergeCell ref="H20:H21"/>
    <mergeCell ref="J20:K21"/>
    <mergeCell ref="L20:L21"/>
    <mergeCell ref="J22:K22"/>
    <mergeCell ref="J23:K23"/>
    <mergeCell ref="M10:M11"/>
    <mergeCell ref="N10:N23"/>
    <mergeCell ref="J12:K12"/>
    <mergeCell ref="J13:K13"/>
    <mergeCell ref="J14:K14"/>
    <mergeCell ref="H15:H16"/>
    <mergeCell ref="J15:K16"/>
    <mergeCell ref="L15:L16"/>
    <mergeCell ref="J17:K17"/>
    <mergeCell ref="J18:K18"/>
    <mergeCell ref="A8:N8"/>
    <mergeCell ref="A9:N9"/>
    <mergeCell ref="A10:A23"/>
    <mergeCell ref="B10:B23"/>
    <mergeCell ref="C10:D14"/>
    <mergeCell ref="E10:F14"/>
    <mergeCell ref="G10:G11"/>
    <mergeCell ref="H10:H11"/>
    <mergeCell ref="J10:K11"/>
    <mergeCell ref="L10:L11"/>
    <mergeCell ref="I5:J5"/>
    <mergeCell ref="K5:L5"/>
    <mergeCell ref="D6:E6"/>
    <mergeCell ref="I6:J6"/>
    <mergeCell ref="K6:L6"/>
    <mergeCell ref="A7:N7"/>
    <mergeCell ref="B1:N1"/>
    <mergeCell ref="A3:A5"/>
    <mergeCell ref="B3:B5"/>
    <mergeCell ref="C3:C5"/>
    <mergeCell ref="D3:E5"/>
    <mergeCell ref="G3:L3"/>
    <mergeCell ref="M3:M5"/>
    <mergeCell ref="N3:N5"/>
    <mergeCell ref="G4:G5"/>
    <mergeCell ref="H4:L4"/>
  </mergeCells>
  <printOptions/>
  <pageMargins left="0.1968503937007874" right="0.1968503937007874" top="0.1968503937007874" bottom="0.31496062992125984" header="0.11811023622047245" footer="0.11811023622047245"/>
  <pageSetup horizontalDpi="600" verticalDpi="600" orientation="landscape" paperSize="9" scale="65" r:id="rId1"/>
  <rowBreaks count="2" manualBreakCount="2">
    <brk id="40" max="13" man="1"/>
    <brk id="6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30"/>
  <sheetViews>
    <sheetView tabSelected="1" zoomScale="75" zoomScaleNormal="75" zoomScaleSheetLayoutView="75" workbookViewId="0" topLeftCell="A74">
      <selection activeCell="N10" sqref="N10:N23"/>
    </sheetView>
  </sheetViews>
  <sheetFormatPr defaultColWidth="9.00390625" defaultRowHeight="12.75"/>
  <cols>
    <col min="1" max="1" width="6.125" style="0" customWidth="1"/>
    <col min="2" max="2" width="46.625" style="0" customWidth="1"/>
    <col min="3" max="3" width="17.125" style="0" customWidth="1"/>
    <col min="4" max="4" width="9.125" style="0" hidden="1" customWidth="1"/>
    <col min="5" max="5" width="16.625" style="0" customWidth="1"/>
    <col min="6" max="6" width="1.875" style="0" hidden="1" customWidth="1"/>
    <col min="7" max="7" width="10.125" style="0" customWidth="1"/>
    <col min="8" max="8" width="12.625" style="0" customWidth="1"/>
    <col min="9" max="9" width="9.125" style="0" hidden="1" customWidth="1"/>
    <col min="10" max="10" width="13.75390625" style="0" customWidth="1"/>
    <col min="11" max="11" width="9.125" style="0" hidden="1" customWidth="1"/>
    <col min="12" max="12" width="13.125" style="0" customWidth="1"/>
    <col min="13" max="13" width="30.25390625" style="0" customWidth="1"/>
    <col min="14" max="14" width="51.00390625" style="0" customWidth="1"/>
  </cols>
  <sheetData>
    <row r="1" spans="1:14" ht="27.75" customHeight="1">
      <c r="A1" s="1"/>
      <c r="B1" s="194" t="s">
        <v>85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1:14" ht="33.75" customHeight="1" thickBot="1">
      <c r="A2" s="2"/>
      <c r="B2" s="7"/>
      <c r="C2" s="147"/>
      <c r="D2" s="147"/>
      <c r="E2" s="148"/>
      <c r="F2" s="147"/>
      <c r="G2" s="147" t="s">
        <v>59</v>
      </c>
      <c r="H2" s="147"/>
      <c r="I2" s="147"/>
      <c r="J2" s="147"/>
      <c r="K2" s="147"/>
      <c r="L2" s="147"/>
      <c r="M2" s="7"/>
      <c r="N2" s="8"/>
    </row>
    <row r="3" spans="1:14" ht="15" customHeight="1" thickBot="1">
      <c r="A3" s="195" t="s">
        <v>0</v>
      </c>
      <c r="B3" s="195" t="s">
        <v>1</v>
      </c>
      <c r="C3" s="195" t="s">
        <v>2</v>
      </c>
      <c r="D3" s="198" t="s">
        <v>3</v>
      </c>
      <c r="E3" s="199"/>
      <c r="F3" s="136" t="s">
        <v>4</v>
      </c>
      <c r="G3" s="204" t="s">
        <v>51</v>
      </c>
      <c r="H3" s="205"/>
      <c r="I3" s="205"/>
      <c r="J3" s="205"/>
      <c r="K3" s="205"/>
      <c r="L3" s="206"/>
      <c r="M3" s="195" t="s">
        <v>5</v>
      </c>
      <c r="N3" s="195" t="s">
        <v>16</v>
      </c>
    </row>
    <row r="4" spans="1:14" ht="15" customHeight="1" thickBot="1">
      <c r="A4" s="196"/>
      <c r="B4" s="196"/>
      <c r="C4" s="196"/>
      <c r="D4" s="200"/>
      <c r="E4" s="201"/>
      <c r="F4" s="136"/>
      <c r="G4" s="207" t="s">
        <v>52</v>
      </c>
      <c r="H4" s="204" t="s">
        <v>56</v>
      </c>
      <c r="I4" s="205"/>
      <c r="J4" s="205"/>
      <c r="K4" s="205"/>
      <c r="L4" s="206"/>
      <c r="M4" s="196"/>
      <c r="N4" s="196"/>
    </row>
    <row r="5" spans="1:14" ht="54" customHeight="1" thickBot="1">
      <c r="A5" s="197"/>
      <c r="B5" s="197"/>
      <c r="C5" s="197"/>
      <c r="D5" s="202"/>
      <c r="E5" s="203"/>
      <c r="F5" s="136" t="s">
        <v>30</v>
      </c>
      <c r="G5" s="208"/>
      <c r="H5" s="135" t="s">
        <v>53</v>
      </c>
      <c r="I5" s="209" t="s">
        <v>54</v>
      </c>
      <c r="J5" s="210"/>
      <c r="K5" s="209" t="s">
        <v>57</v>
      </c>
      <c r="L5" s="210"/>
      <c r="M5" s="197"/>
      <c r="N5" s="197"/>
    </row>
    <row r="6" spans="1:14" ht="15.75" thickBot="1">
      <c r="A6" s="3">
        <v>1</v>
      </c>
      <c r="B6" s="12">
        <v>2</v>
      </c>
      <c r="C6" s="12">
        <v>3</v>
      </c>
      <c r="D6" s="211">
        <v>4</v>
      </c>
      <c r="E6" s="212"/>
      <c r="F6" s="136">
        <v>5</v>
      </c>
      <c r="G6" s="77">
        <v>5</v>
      </c>
      <c r="H6" s="106">
        <v>6</v>
      </c>
      <c r="I6" s="211">
        <v>7</v>
      </c>
      <c r="J6" s="212"/>
      <c r="K6" s="211">
        <v>8</v>
      </c>
      <c r="L6" s="212"/>
      <c r="M6" s="12">
        <v>9</v>
      </c>
      <c r="N6" s="12">
        <v>10</v>
      </c>
    </row>
    <row r="7" spans="1:14" ht="15.75" thickBot="1">
      <c r="A7" s="213" t="s">
        <v>64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5"/>
    </row>
    <row r="8" spans="1:14" ht="15.75" thickBot="1">
      <c r="A8" s="216" t="s">
        <v>6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8"/>
    </row>
    <row r="9" spans="1:14" ht="16.5" customHeight="1" thickBot="1">
      <c r="A9" s="219" t="s">
        <v>15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1"/>
    </row>
    <row r="10" spans="1:14" ht="17.25" customHeight="1" thickBot="1">
      <c r="A10" s="222" t="s">
        <v>22</v>
      </c>
      <c r="B10" s="224" t="s">
        <v>29</v>
      </c>
      <c r="C10" s="226">
        <v>2014</v>
      </c>
      <c r="D10" s="227"/>
      <c r="E10" s="230">
        <f>H10+H12+H13+J10+J12+J13+J14+L10+L12+L13+L14</f>
        <v>599.7</v>
      </c>
      <c r="F10" s="231"/>
      <c r="G10" s="234"/>
      <c r="H10" s="236">
        <f>331+8+14</f>
        <v>353</v>
      </c>
      <c r="I10" s="15"/>
      <c r="J10" s="198">
        <f>140+43-61.3</f>
        <v>121.7</v>
      </c>
      <c r="K10" s="199"/>
      <c r="L10" s="195">
        <v>125</v>
      </c>
      <c r="M10" s="224" t="s">
        <v>17</v>
      </c>
      <c r="N10" s="224" t="s">
        <v>7</v>
      </c>
    </row>
    <row r="11" spans="1:14" ht="12" customHeight="1">
      <c r="A11" s="223"/>
      <c r="B11" s="225"/>
      <c r="C11" s="228"/>
      <c r="D11" s="229"/>
      <c r="E11" s="232"/>
      <c r="F11" s="233"/>
      <c r="G11" s="235"/>
      <c r="H11" s="237"/>
      <c r="I11" s="19"/>
      <c r="J11" s="200"/>
      <c r="K11" s="201"/>
      <c r="L11" s="196"/>
      <c r="M11" s="225"/>
      <c r="N11" s="225"/>
    </row>
    <row r="12" spans="1:14" ht="17.25" customHeight="1">
      <c r="A12" s="223"/>
      <c r="B12" s="225"/>
      <c r="C12" s="228"/>
      <c r="D12" s="229"/>
      <c r="E12" s="232"/>
      <c r="F12" s="233"/>
      <c r="G12" s="137"/>
      <c r="H12" s="22"/>
      <c r="I12" s="19"/>
      <c r="J12" s="200"/>
      <c r="K12" s="201"/>
      <c r="L12" s="20"/>
      <c r="M12" s="21" t="s">
        <v>18</v>
      </c>
      <c r="N12" s="225"/>
    </row>
    <row r="13" spans="1:14" ht="18" customHeight="1">
      <c r="A13" s="223"/>
      <c r="B13" s="225"/>
      <c r="C13" s="228"/>
      <c r="D13" s="229"/>
      <c r="E13" s="232"/>
      <c r="F13" s="233"/>
      <c r="G13" s="137"/>
      <c r="H13" s="22"/>
      <c r="I13" s="19"/>
      <c r="J13" s="200"/>
      <c r="K13" s="201"/>
      <c r="L13" s="20"/>
      <c r="M13" s="21" t="s">
        <v>19</v>
      </c>
      <c r="N13" s="225"/>
    </row>
    <row r="14" spans="1:14" ht="17.25" customHeight="1" thickBot="1">
      <c r="A14" s="223"/>
      <c r="B14" s="225"/>
      <c r="C14" s="228"/>
      <c r="D14" s="229"/>
      <c r="E14" s="232"/>
      <c r="F14" s="233"/>
      <c r="G14" s="137"/>
      <c r="H14" s="18"/>
      <c r="I14" s="19"/>
      <c r="J14" s="237"/>
      <c r="K14" s="238"/>
      <c r="L14" s="20"/>
      <c r="M14" s="21" t="s">
        <v>21</v>
      </c>
      <c r="N14" s="225"/>
    </row>
    <row r="15" spans="1:14" ht="17.25" customHeight="1" thickBot="1">
      <c r="A15" s="223"/>
      <c r="B15" s="225"/>
      <c r="C15" s="13">
        <v>2015</v>
      </c>
      <c r="D15" s="27"/>
      <c r="E15" s="14">
        <f>H15+H16+H17+H19+J15+J16+J17+J18+J19+L15+L16+L17+L18+L19</f>
        <v>700.562</v>
      </c>
      <c r="F15" s="28"/>
      <c r="G15" s="114"/>
      <c r="H15" s="236">
        <v>331</v>
      </c>
      <c r="I15" s="15"/>
      <c r="J15" s="198">
        <v>244.562</v>
      </c>
      <c r="K15" s="199"/>
      <c r="L15" s="195">
        <v>125</v>
      </c>
      <c r="M15" s="16" t="s">
        <v>17</v>
      </c>
      <c r="N15" s="225"/>
    </row>
    <row r="16" spans="1:14" ht="15.75" customHeight="1">
      <c r="A16" s="223"/>
      <c r="B16" s="225"/>
      <c r="C16" s="30"/>
      <c r="D16" s="31"/>
      <c r="E16" s="32"/>
      <c r="F16" s="31"/>
      <c r="G16" s="51"/>
      <c r="H16" s="237"/>
      <c r="I16" s="19"/>
      <c r="J16" s="200"/>
      <c r="K16" s="201"/>
      <c r="L16" s="196"/>
      <c r="M16" s="21" t="s">
        <v>18</v>
      </c>
      <c r="N16" s="225"/>
    </row>
    <row r="17" spans="1:14" ht="15.75" customHeight="1">
      <c r="A17" s="223"/>
      <c r="B17" s="225"/>
      <c r="C17" s="30"/>
      <c r="D17" s="31"/>
      <c r="E17" s="32"/>
      <c r="F17" s="31"/>
      <c r="G17" s="51"/>
      <c r="H17" s="22"/>
      <c r="I17" s="19"/>
      <c r="J17" s="200"/>
      <c r="K17" s="201"/>
      <c r="L17" s="20"/>
      <c r="M17" s="21" t="s">
        <v>19</v>
      </c>
      <c r="N17" s="225"/>
    </row>
    <row r="18" spans="1:14" ht="13.5" customHeight="1">
      <c r="A18" s="223"/>
      <c r="B18" s="225"/>
      <c r="C18" s="30"/>
      <c r="D18" s="31"/>
      <c r="E18" s="32"/>
      <c r="F18" s="31"/>
      <c r="G18" s="51"/>
      <c r="H18" s="18"/>
      <c r="I18" s="19"/>
      <c r="J18" s="237"/>
      <c r="K18" s="238"/>
      <c r="L18" s="20"/>
      <c r="M18" s="21" t="s">
        <v>21</v>
      </c>
      <c r="N18" s="225"/>
    </row>
    <row r="19" spans="1:14" ht="18" customHeight="1" thickBot="1">
      <c r="A19" s="223"/>
      <c r="B19" s="225"/>
      <c r="C19" s="33"/>
      <c r="D19" s="15"/>
      <c r="E19" s="34"/>
      <c r="F19" s="15"/>
      <c r="G19" s="103"/>
      <c r="H19" s="93"/>
      <c r="I19" s="35"/>
      <c r="J19" s="202"/>
      <c r="K19" s="203"/>
      <c r="L19" s="45"/>
      <c r="M19" s="21" t="s">
        <v>20</v>
      </c>
      <c r="N19" s="225"/>
    </row>
    <row r="20" spans="1:14" ht="18.75" customHeight="1" thickBot="1">
      <c r="A20" s="223"/>
      <c r="B20" s="225"/>
      <c r="C20" s="13">
        <v>2016</v>
      </c>
      <c r="D20" s="27"/>
      <c r="E20" s="14">
        <f>H20+H21+H22+J20+J21+J22+J23+L20+L21+L22+L23</f>
        <v>873.02</v>
      </c>
      <c r="F20" s="28"/>
      <c r="G20" s="114"/>
      <c r="H20" s="236">
        <v>333.33</v>
      </c>
      <c r="I20" s="15"/>
      <c r="J20" s="198">
        <v>357.757</v>
      </c>
      <c r="K20" s="199"/>
      <c r="L20" s="195">
        <v>181.933</v>
      </c>
      <c r="M20" s="16" t="s">
        <v>17</v>
      </c>
      <c r="N20" s="225"/>
    </row>
    <row r="21" spans="1:14" ht="14.25" customHeight="1">
      <c r="A21" s="223"/>
      <c r="B21" s="225"/>
      <c r="C21" s="30"/>
      <c r="D21" s="31"/>
      <c r="E21" s="32"/>
      <c r="F21" s="31"/>
      <c r="G21" s="51"/>
      <c r="H21" s="237"/>
      <c r="I21" s="19"/>
      <c r="J21" s="200"/>
      <c r="K21" s="201"/>
      <c r="L21" s="196"/>
      <c r="M21" s="21" t="s">
        <v>18</v>
      </c>
      <c r="N21" s="225"/>
    </row>
    <row r="22" spans="1:14" ht="16.5" customHeight="1">
      <c r="A22" s="223"/>
      <c r="B22" s="225"/>
      <c r="C22" s="30"/>
      <c r="D22" s="31"/>
      <c r="E22" s="32"/>
      <c r="F22" s="31"/>
      <c r="G22" s="51"/>
      <c r="H22" s="22"/>
      <c r="I22" s="19"/>
      <c r="J22" s="200"/>
      <c r="K22" s="201"/>
      <c r="L22" s="20"/>
      <c r="M22" s="21" t="s">
        <v>19</v>
      </c>
      <c r="N22" s="225"/>
    </row>
    <row r="23" spans="1:14" ht="18" customHeight="1" thickBot="1">
      <c r="A23" s="223"/>
      <c r="B23" s="225"/>
      <c r="C23" s="30"/>
      <c r="D23" s="31"/>
      <c r="E23" s="32"/>
      <c r="F23" s="31"/>
      <c r="G23" s="51"/>
      <c r="H23" s="18"/>
      <c r="I23" s="19"/>
      <c r="J23" s="237"/>
      <c r="K23" s="238"/>
      <c r="L23" s="20"/>
      <c r="M23" s="21" t="s">
        <v>21</v>
      </c>
      <c r="N23" s="225"/>
    </row>
    <row r="24" spans="1:14" ht="19.5" customHeight="1" thickBot="1">
      <c r="A24" s="239" t="s">
        <v>23</v>
      </c>
      <c r="B24" s="224" t="s">
        <v>63</v>
      </c>
      <c r="C24" s="110">
        <v>2014</v>
      </c>
      <c r="D24" s="68"/>
      <c r="E24" s="111">
        <f>J24</f>
        <v>20</v>
      </c>
      <c r="F24" s="68"/>
      <c r="G24" s="138"/>
      <c r="H24" s="107"/>
      <c r="I24" s="108"/>
      <c r="J24" s="107">
        <v>20</v>
      </c>
      <c r="K24" s="106"/>
      <c r="L24" s="77"/>
      <c r="M24" s="224" t="s">
        <v>26</v>
      </c>
      <c r="N24" s="195"/>
    </row>
    <row r="25" spans="1:14" ht="19.5" customHeight="1" thickBot="1">
      <c r="A25" s="240"/>
      <c r="B25" s="225"/>
      <c r="C25" s="13">
        <v>2015</v>
      </c>
      <c r="D25" s="28"/>
      <c r="E25" s="112">
        <f>J25</f>
        <v>20</v>
      </c>
      <c r="F25" s="28"/>
      <c r="G25" s="114"/>
      <c r="H25" s="109"/>
      <c r="I25" s="29"/>
      <c r="J25" s="109">
        <v>20</v>
      </c>
      <c r="K25" s="10"/>
      <c r="L25" s="9"/>
      <c r="M25" s="225"/>
      <c r="N25" s="196"/>
    </row>
    <row r="26" spans="1:14" ht="42.75" customHeight="1" thickBot="1">
      <c r="A26" s="241"/>
      <c r="B26" s="242"/>
      <c r="C26" s="13">
        <v>2016</v>
      </c>
      <c r="D26" s="28"/>
      <c r="E26" s="112">
        <f>J26</f>
        <v>20</v>
      </c>
      <c r="F26" s="28"/>
      <c r="G26" s="114"/>
      <c r="H26" s="109"/>
      <c r="I26" s="29"/>
      <c r="J26" s="123">
        <v>20</v>
      </c>
      <c r="K26" s="10"/>
      <c r="L26" s="9"/>
      <c r="M26" s="242"/>
      <c r="N26" s="197"/>
    </row>
    <row r="27" spans="1:14" ht="18" customHeight="1">
      <c r="A27" s="222" t="s">
        <v>24</v>
      </c>
      <c r="B27" s="224" t="s">
        <v>28</v>
      </c>
      <c r="C27" s="13">
        <v>2014</v>
      </c>
      <c r="D27" s="28"/>
      <c r="E27" s="145">
        <f>H27+J27+J28+J29</f>
        <v>80</v>
      </c>
      <c r="F27" s="149"/>
      <c r="G27" s="150"/>
      <c r="H27" s="151">
        <f>90-20</f>
        <v>70</v>
      </c>
      <c r="I27" s="29"/>
      <c r="J27" s="37">
        <v>10</v>
      </c>
      <c r="K27" s="38"/>
      <c r="L27" s="41"/>
      <c r="M27" s="16" t="s">
        <v>17</v>
      </c>
      <c r="N27" s="224" t="s">
        <v>42</v>
      </c>
    </row>
    <row r="28" spans="1:14" ht="15.75" customHeight="1" thickBot="1">
      <c r="A28" s="223"/>
      <c r="B28" s="225"/>
      <c r="C28" s="30"/>
      <c r="D28" s="31"/>
      <c r="E28" s="17"/>
      <c r="F28" s="31"/>
      <c r="G28" s="51"/>
      <c r="H28" s="18"/>
      <c r="I28" s="19"/>
      <c r="J28" s="22">
        <v>0</v>
      </c>
      <c r="K28" s="26"/>
      <c r="L28" s="25"/>
      <c r="M28" s="21" t="s">
        <v>18</v>
      </c>
      <c r="N28" s="225"/>
    </row>
    <row r="29" spans="1:14" ht="18.75" customHeight="1" thickBot="1">
      <c r="A29" s="223"/>
      <c r="B29" s="225"/>
      <c r="C29" s="30"/>
      <c r="D29" s="31"/>
      <c r="E29" s="17"/>
      <c r="F29" s="31"/>
      <c r="G29" s="51"/>
      <c r="H29" s="18"/>
      <c r="I29" s="19"/>
      <c r="J29" s="22">
        <v>0</v>
      </c>
      <c r="K29" s="42"/>
      <c r="L29" s="43"/>
      <c r="M29" s="36" t="s">
        <v>19</v>
      </c>
      <c r="N29" s="225"/>
    </row>
    <row r="30" spans="1:14" ht="18.75" customHeight="1">
      <c r="A30" s="223"/>
      <c r="B30" s="225"/>
      <c r="C30" s="13">
        <v>2015</v>
      </c>
      <c r="D30" s="28"/>
      <c r="E30" s="14">
        <f>J30+J31+J32</f>
        <v>50</v>
      </c>
      <c r="F30" s="28"/>
      <c r="G30" s="114"/>
      <c r="H30" s="9"/>
      <c r="I30" s="29"/>
      <c r="J30" s="37">
        <v>20</v>
      </c>
      <c r="K30" s="26"/>
      <c r="L30" s="41"/>
      <c r="M30" s="16" t="s">
        <v>17</v>
      </c>
      <c r="N30" s="225"/>
    </row>
    <row r="31" spans="1:14" ht="18.75" customHeight="1" thickBot="1">
      <c r="A31" s="223"/>
      <c r="B31" s="225"/>
      <c r="C31" s="30"/>
      <c r="D31" s="31"/>
      <c r="E31" s="17"/>
      <c r="F31" s="31"/>
      <c r="G31" s="51"/>
      <c r="H31" s="18"/>
      <c r="I31" s="19"/>
      <c r="J31" s="22">
        <v>25</v>
      </c>
      <c r="K31" s="26"/>
      <c r="L31" s="25"/>
      <c r="M31" s="21" t="s">
        <v>18</v>
      </c>
      <c r="N31" s="225"/>
    </row>
    <row r="32" spans="1:14" ht="18.75" customHeight="1" thickBot="1">
      <c r="A32" s="223"/>
      <c r="B32" s="225"/>
      <c r="C32" s="33"/>
      <c r="D32" s="15"/>
      <c r="E32" s="24"/>
      <c r="F32" s="15"/>
      <c r="G32" s="103"/>
      <c r="H32" s="11"/>
      <c r="I32" s="35"/>
      <c r="J32" s="22">
        <v>5</v>
      </c>
      <c r="K32" s="42"/>
      <c r="L32" s="43"/>
      <c r="M32" s="36" t="s">
        <v>19</v>
      </c>
      <c r="N32" s="225"/>
    </row>
    <row r="33" spans="1:14" ht="18.75" customHeight="1">
      <c r="A33" s="223"/>
      <c r="B33" s="225"/>
      <c r="C33" s="13">
        <v>2016</v>
      </c>
      <c r="D33" s="28"/>
      <c r="E33" s="14">
        <f>J33+J34+J35</f>
        <v>0</v>
      </c>
      <c r="F33" s="28"/>
      <c r="G33" s="114"/>
      <c r="H33" s="9"/>
      <c r="I33" s="29"/>
      <c r="J33" s="37">
        <v>0</v>
      </c>
      <c r="K33" s="26"/>
      <c r="L33" s="41"/>
      <c r="M33" s="16" t="s">
        <v>17</v>
      </c>
      <c r="N33" s="225"/>
    </row>
    <row r="34" spans="1:14" ht="18.75" customHeight="1" thickBot="1">
      <c r="A34" s="223"/>
      <c r="B34" s="225"/>
      <c r="C34" s="30"/>
      <c r="D34" s="31"/>
      <c r="E34" s="17"/>
      <c r="F34" s="31"/>
      <c r="G34" s="51"/>
      <c r="H34" s="18"/>
      <c r="I34" s="19"/>
      <c r="J34" s="22">
        <v>0</v>
      </c>
      <c r="K34" s="26"/>
      <c r="L34" s="25"/>
      <c r="M34" s="21" t="s">
        <v>18</v>
      </c>
      <c r="N34" s="225"/>
    </row>
    <row r="35" spans="1:14" ht="18.75" customHeight="1" thickBot="1">
      <c r="A35" s="243"/>
      <c r="B35" s="242"/>
      <c r="C35" s="33"/>
      <c r="D35" s="15"/>
      <c r="E35" s="24"/>
      <c r="F35" s="15"/>
      <c r="G35" s="103"/>
      <c r="H35" s="11"/>
      <c r="I35" s="35"/>
      <c r="J35" s="22">
        <v>0</v>
      </c>
      <c r="K35" s="42"/>
      <c r="L35" s="43"/>
      <c r="M35" s="36" t="s">
        <v>19</v>
      </c>
      <c r="N35" s="242"/>
    </row>
    <row r="36" spans="1:14" ht="14.25" customHeight="1">
      <c r="A36" s="224" t="s">
        <v>47</v>
      </c>
      <c r="B36" s="224" t="s">
        <v>31</v>
      </c>
      <c r="C36" s="198"/>
      <c r="D36" s="199"/>
      <c r="E36" s="256"/>
      <c r="F36" s="257"/>
      <c r="G36" s="122"/>
      <c r="H36" s="88"/>
      <c r="I36" s="38"/>
      <c r="J36" s="198"/>
      <c r="K36" s="199"/>
      <c r="L36" s="6"/>
      <c r="M36" s="224" t="s">
        <v>26</v>
      </c>
      <c r="N36" s="16" t="s">
        <v>27</v>
      </c>
    </row>
    <row r="37" spans="1:14" ht="17.25" customHeight="1">
      <c r="A37" s="225"/>
      <c r="B37" s="225"/>
      <c r="C37" s="244">
        <v>2014</v>
      </c>
      <c r="D37" s="245"/>
      <c r="E37" s="246">
        <f>J37</f>
        <v>0</v>
      </c>
      <c r="F37" s="247"/>
      <c r="G37" s="95"/>
      <c r="H37" s="48"/>
      <c r="I37" s="49"/>
      <c r="J37" s="237">
        <v>0</v>
      </c>
      <c r="K37" s="238"/>
      <c r="L37" s="50"/>
      <c r="M37" s="225"/>
      <c r="N37" s="21"/>
    </row>
    <row r="38" spans="1:14" ht="16.5" customHeight="1">
      <c r="A38" s="225"/>
      <c r="B38" s="225"/>
      <c r="C38" s="244">
        <v>2015</v>
      </c>
      <c r="D38" s="245"/>
      <c r="E38" s="246">
        <f>J38</f>
        <v>0</v>
      </c>
      <c r="F38" s="247"/>
      <c r="G38" s="95"/>
      <c r="H38" s="48"/>
      <c r="I38" s="26"/>
      <c r="J38" s="237">
        <v>0</v>
      </c>
      <c r="K38" s="238"/>
      <c r="L38" s="51"/>
      <c r="M38" s="225"/>
      <c r="N38" s="21"/>
    </row>
    <row r="39" spans="1:14" ht="17.25" customHeight="1" thickBot="1">
      <c r="A39" s="225"/>
      <c r="B39" s="225"/>
      <c r="C39" s="244">
        <v>2016</v>
      </c>
      <c r="D39" s="245"/>
      <c r="E39" s="246">
        <f>J39</f>
        <v>0</v>
      </c>
      <c r="F39" s="247"/>
      <c r="G39" s="95"/>
      <c r="H39" s="48"/>
      <c r="I39" s="26"/>
      <c r="J39" s="237">
        <v>0</v>
      </c>
      <c r="K39" s="238"/>
      <c r="L39" s="51"/>
      <c r="M39" s="225"/>
      <c r="N39" s="21"/>
    </row>
    <row r="40" spans="1:14" ht="8.25" customHeight="1" hidden="1" thickBot="1">
      <c r="A40" s="242"/>
      <c r="B40" s="242"/>
      <c r="C40" s="248"/>
      <c r="D40" s="249"/>
      <c r="E40" s="250"/>
      <c r="F40" s="249"/>
      <c r="G40" s="134"/>
      <c r="H40" s="98"/>
      <c r="I40" s="92"/>
      <c r="J40" s="251"/>
      <c r="K40" s="252"/>
      <c r="L40" s="103"/>
      <c r="M40" s="242"/>
      <c r="N40" s="36"/>
    </row>
    <row r="41" spans="1:14" ht="24" customHeight="1" thickBot="1">
      <c r="A41" s="253" t="s">
        <v>62</v>
      </c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5"/>
      <c r="N41" s="16"/>
    </row>
    <row r="42" spans="1:14" ht="17.25" customHeight="1" thickBot="1">
      <c r="A42" s="216" t="s">
        <v>65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8"/>
      <c r="N42" s="16"/>
    </row>
    <row r="43" spans="1:14" ht="18" customHeight="1" thickBot="1">
      <c r="A43" s="216" t="s">
        <v>32</v>
      </c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8"/>
      <c r="N43" s="52"/>
    </row>
    <row r="44" spans="1:14" ht="13.5" customHeight="1">
      <c r="A44" s="224" t="s">
        <v>9</v>
      </c>
      <c r="B44" s="224" t="s">
        <v>33</v>
      </c>
      <c r="C44" s="258">
        <v>2014</v>
      </c>
      <c r="D44" s="53"/>
      <c r="E44" s="260">
        <f>J44</f>
        <v>121.91999999999999</v>
      </c>
      <c r="F44" s="29"/>
      <c r="G44" s="29"/>
      <c r="H44" s="262"/>
      <c r="I44" s="54"/>
      <c r="J44" s="264">
        <f>97.3+24.65+0.008-0.038</f>
        <v>121.91999999999999</v>
      </c>
      <c r="K44" s="54"/>
      <c r="L44" s="268"/>
      <c r="M44" s="266" t="s">
        <v>46</v>
      </c>
      <c r="N44" s="224" t="s">
        <v>34</v>
      </c>
    </row>
    <row r="45" spans="1:14" ht="13.5" customHeight="1" thickBot="1">
      <c r="A45" s="225"/>
      <c r="B45" s="225"/>
      <c r="C45" s="259"/>
      <c r="D45" s="56"/>
      <c r="E45" s="261"/>
      <c r="F45" s="35"/>
      <c r="G45" s="35"/>
      <c r="H45" s="263"/>
      <c r="I45" s="57"/>
      <c r="J45" s="265"/>
      <c r="K45" s="57"/>
      <c r="L45" s="269"/>
      <c r="M45" s="267"/>
      <c r="N45" s="225"/>
    </row>
    <row r="46" spans="1:14" ht="13.5" customHeight="1">
      <c r="A46" s="225"/>
      <c r="B46" s="225"/>
      <c r="C46" s="258">
        <v>2015</v>
      </c>
      <c r="D46" s="58"/>
      <c r="E46" s="260">
        <f>J46</f>
        <v>97.2</v>
      </c>
      <c r="F46" s="29"/>
      <c r="G46" s="29"/>
      <c r="H46" s="262"/>
      <c r="I46" s="54"/>
      <c r="J46" s="264">
        <v>97.2</v>
      </c>
      <c r="K46" s="54"/>
      <c r="L46" s="268"/>
      <c r="M46" s="267"/>
      <c r="N46" s="225"/>
    </row>
    <row r="47" spans="1:14" ht="15.75" customHeight="1" thickBot="1">
      <c r="A47" s="225"/>
      <c r="B47" s="225"/>
      <c r="C47" s="259"/>
      <c r="D47" s="56"/>
      <c r="E47" s="261"/>
      <c r="F47" s="35"/>
      <c r="G47" s="35"/>
      <c r="H47" s="263"/>
      <c r="I47" s="57"/>
      <c r="J47" s="265"/>
      <c r="K47" s="57"/>
      <c r="L47" s="269"/>
      <c r="M47" s="267"/>
      <c r="N47" s="225"/>
    </row>
    <row r="48" spans="1:14" ht="12.75" customHeight="1">
      <c r="A48" s="225"/>
      <c r="B48" s="225"/>
      <c r="C48" s="258">
        <v>2016</v>
      </c>
      <c r="D48" s="58"/>
      <c r="E48" s="260">
        <f>J48</f>
        <v>94.85</v>
      </c>
      <c r="F48" s="29"/>
      <c r="G48" s="29"/>
      <c r="H48" s="262"/>
      <c r="I48" s="54"/>
      <c r="J48" s="264">
        <v>94.85</v>
      </c>
      <c r="K48" s="54"/>
      <c r="L48" s="270"/>
      <c r="M48" s="267"/>
      <c r="N48" s="225"/>
    </row>
    <row r="49" spans="1:14" ht="14.25" customHeight="1" thickBot="1">
      <c r="A49" s="242"/>
      <c r="B49" s="225"/>
      <c r="C49" s="259"/>
      <c r="D49" s="56"/>
      <c r="E49" s="261"/>
      <c r="F49" s="35"/>
      <c r="G49" s="35"/>
      <c r="H49" s="263"/>
      <c r="I49" s="57"/>
      <c r="J49" s="265"/>
      <c r="K49" s="57"/>
      <c r="L49" s="271"/>
      <c r="M49" s="267"/>
      <c r="N49" s="242"/>
    </row>
    <row r="50" spans="1:14" ht="24" customHeight="1">
      <c r="A50" s="195" t="s">
        <v>10</v>
      </c>
      <c r="B50" s="224" t="s">
        <v>60</v>
      </c>
      <c r="C50" s="258">
        <v>2014</v>
      </c>
      <c r="D50" s="272"/>
      <c r="E50" s="260">
        <f>H50+J50</f>
        <v>2</v>
      </c>
      <c r="F50" s="59"/>
      <c r="G50" s="276"/>
      <c r="H50" s="264">
        <v>2</v>
      </c>
      <c r="I50" s="60"/>
      <c r="J50" s="264">
        <v>0</v>
      </c>
      <c r="K50" s="54"/>
      <c r="L50" s="270"/>
      <c r="M50" s="224" t="s">
        <v>26</v>
      </c>
      <c r="N50" s="224" t="s">
        <v>27</v>
      </c>
    </row>
    <row r="51" spans="1:14" ht="4.5" customHeight="1" thickBot="1">
      <c r="A51" s="196"/>
      <c r="B51" s="225"/>
      <c r="C51" s="273"/>
      <c r="D51" s="274"/>
      <c r="E51" s="275"/>
      <c r="F51" s="61"/>
      <c r="G51" s="277"/>
      <c r="H51" s="265"/>
      <c r="I51" s="62"/>
      <c r="J51" s="265"/>
      <c r="K51" s="57"/>
      <c r="L51" s="271"/>
      <c r="M51" s="242"/>
      <c r="N51" s="225"/>
    </row>
    <row r="52" spans="1:14" ht="46.5" customHeight="1" thickBot="1">
      <c r="A52" s="196"/>
      <c r="B52" s="225"/>
      <c r="C52" s="258">
        <v>2015</v>
      </c>
      <c r="D52" s="272"/>
      <c r="E52" s="260">
        <f>J52+J53+H53</f>
        <v>40</v>
      </c>
      <c r="F52" s="63"/>
      <c r="G52" s="63"/>
      <c r="H52" s="64"/>
      <c r="I52" s="65"/>
      <c r="J52" s="66">
        <v>0</v>
      </c>
      <c r="K52" s="67"/>
      <c r="L52" s="68"/>
      <c r="M52" s="130" t="s">
        <v>46</v>
      </c>
      <c r="N52" s="225"/>
    </row>
    <row r="53" spans="1:14" ht="30.75" customHeight="1" thickBot="1">
      <c r="A53" s="196"/>
      <c r="B53" s="225"/>
      <c r="C53" s="259"/>
      <c r="D53" s="278"/>
      <c r="E53" s="261"/>
      <c r="F53" s="61"/>
      <c r="G53" s="61"/>
      <c r="H53" s="101">
        <v>0</v>
      </c>
      <c r="I53" s="62"/>
      <c r="J53" s="97">
        <v>40</v>
      </c>
      <c r="K53" s="57"/>
      <c r="L53" s="15"/>
      <c r="M53" s="187" t="s">
        <v>26</v>
      </c>
      <c r="N53" s="225"/>
    </row>
    <row r="54" spans="1:14" ht="48.75" customHeight="1" thickBot="1">
      <c r="A54" s="196"/>
      <c r="B54" s="225"/>
      <c r="C54" s="258">
        <v>2016</v>
      </c>
      <c r="D54" s="272"/>
      <c r="E54" s="279">
        <f>J54+H55+J55</f>
        <v>40</v>
      </c>
      <c r="F54" s="61"/>
      <c r="G54" s="78"/>
      <c r="H54" s="101"/>
      <c r="I54" s="62"/>
      <c r="J54" s="97">
        <v>0</v>
      </c>
      <c r="K54" s="57"/>
      <c r="L54" s="15"/>
      <c r="M54" s="130" t="s">
        <v>46</v>
      </c>
      <c r="N54" s="225"/>
    </row>
    <row r="55" spans="1:14" ht="25.5" customHeight="1" thickBot="1">
      <c r="A55" s="197"/>
      <c r="B55" s="242"/>
      <c r="C55" s="273"/>
      <c r="D55" s="274"/>
      <c r="E55" s="280"/>
      <c r="F55" s="63"/>
      <c r="G55" s="78"/>
      <c r="H55" s="64">
        <v>0</v>
      </c>
      <c r="I55" s="65"/>
      <c r="J55" s="102">
        <v>40</v>
      </c>
      <c r="K55" s="71"/>
      <c r="L55" s="15"/>
      <c r="M55" s="130" t="s">
        <v>26</v>
      </c>
      <c r="N55" s="242"/>
    </row>
    <row r="56" spans="1:14" ht="28.5" customHeight="1" thickBot="1">
      <c r="A56" s="198" t="s">
        <v>44</v>
      </c>
      <c r="B56" s="224" t="s">
        <v>78</v>
      </c>
      <c r="C56" s="105">
        <v>2014</v>
      </c>
      <c r="D56" s="96"/>
      <c r="E56" s="99">
        <f>H56</f>
        <v>0</v>
      </c>
      <c r="F56" s="69"/>
      <c r="G56" s="133"/>
      <c r="H56" s="113">
        <v>0</v>
      </c>
      <c r="I56" s="70"/>
      <c r="J56" s="100"/>
      <c r="K56" s="71"/>
      <c r="L56" s="114"/>
      <c r="M56" s="224" t="s">
        <v>26</v>
      </c>
      <c r="N56" s="195" t="s">
        <v>45</v>
      </c>
    </row>
    <row r="57" spans="1:14" ht="22.5" customHeight="1" thickBot="1">
      <c r="A57" s="200"/>
      <c r="B57" s="225"/>
      <c r="C57" s="115">
        <v>2015</v>
      </c>
      <c r="D57" s="115"/>
      <c r="E57" s="117">
        <f>H57</f>
        <v>24</v>
      </c>
      <c r="F57" s="63"/>
      <c r="G57" s="78"/>
      <c r="H57" s="116">
        <v>24</v>
      </c>
      <c r="I57" s="65"/>
      <c r="J57" s="66"/>
      <c r="K57" s="67"/>
      <c r="L57" s="68"/>
      <c r="M57" s="225"/>
      <c r="N57" s="196"/>
    </row>
    <row r="58" spans="1:14" ht="33" customHeight="1" thickBot="1">
      <c r="A58" s="202"/>
      <c r="B58" s="242"/>
      <c r="C58" s="185">
        <v>2016</v>
      </c>
      <c r="D58" s="96"/>
      <c r="E58" s="117">
        <f>H58</f>
        <v>0</v>
      </c>
      <c r="F58" s="69"/>
      <c r="G58" s="133"/>
      <c r="H58" s="64">
        <v>0</v>
      </c>
      <c r="I58" s="70"/>
      <c r="J58" s="66"/>
      <c r="K58" s="71"/>
      <c r="L58" s="138"/>
      <c r="M58" s="242"/>
      <c r="N58" s="197"/>
    </row>
    <row r="59" spans="1:14" ht="19.5" customHeight="1" thickBot="1">
      <c r="A59" s="281" t="s">
        <v>67</v>
      </c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3"/>
    </row>
    <row r="60" spans="1:14" ht="16.5" customHeight="1">
      <c r="A60" s="256" t="s">
        <v>66</v>
      </c>
      <c r="B60" s="284"/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72"/>
    </row>
    <row r="61" spans="1:14" ht="15.75" thickBot="1">
      <c r="A61" s="219" t="s">
        <v>8</v>
      </c>
      <c r="B61" s="220"/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20"/>
      <c r="N61" s="221"/>
    </row>
    <row r="62" spans="1:14" ht="17.25" customHeight="1">
      <c r="A62" s="286" t="s">
        <v>35</v>
      </c>
      <c r="B62" s="289" t="s">
        <v>77</v>
      </c>
      <c r="C62" s="256">
        <v>2014</v>
      </c>
      <c r="D62" s="257"/>
      <c r="E62" s="292">
        <f>H62+J62+L62</f>
        <v>2162.8599999999997</v>
      </c>
      <c r="F62" s="293"/>
      <c r="G62" s="296"/>
      <c r="H62" s="299">
        <f>400</f>
        <v>400</v>
      </c>
      <c r="I62" s="10"/>
      <c r="J62" s="236">
        <f>1260+132.55+30.31</f>
        <v>1422.86</v>
      </c>
      <c r="K62" s="301"/>
      <c r="L62" s="302">
        <v>340</v>
      </c>
      <c r="M62" s="224" t="s">
        <v>40</v>
      </c>
      <c r="N62" s="195" t="s">
        <v>37</v>
      </c>
    </row>
    <row r="63" spans="1:14" ht="7.5" customHeight="1">
      <c r="A63" s="287"/>
      <c r="B63" s="290"/>
      <c r="C63" s="244"/>
      <c r="D63" s="245"/>
      <c r="E63" s="246"/>
      <c r="F63" s="247"/>
      <c r="G63" s="297"/>
      <c r="H63" s="300"/>
      <c r="I63" s="47"/>
      <c r="J63" s="237"/>
      <c r="K63" s="238"/>
      <c r="L63" s="303"/>
      <c r="M63" s="225"/>
      <c r="N63" s="196"/>
    </row>
    <row r="64" spans="1:14" ht="1.5" customHeight="1" thickBot="1">
      <c r="A64" s="287"/>
      <c r="B64" s="290"/>
      <c r="C64" s="244"/>
      <c r="D64" s="245"/>
      <c r="E64" s="294"/>
      <c r="F64" s="295"/>
      <c r="G64" s="298"/>
      <c r="H64" s="300"/>
      <c r="I64" s="23"/>
      <c r="J64" s="237"/>
      <c r="K64" s="238"/>
      <c r="L64" s="303"/>
      <c r="M64" s="225"/>
      <c r="N64" s="196"/>
    </row>
    <row r="65" spans="1:14" ht="19.5" customHeight="1" thickBot="1">
      <c r="A65" s="287"/>
      <c r="B65" s="290"/>
      <c r="C65" s="213">
        <v>2015</v>
      </c>
      <c r="D65" s="214"/>
      <c r="E65" s="304">
        <f>H65+J65+L65</f>
        <v>2241.6483399999997</v>
      </c>
      <c r="F65" s="305"/>
      <c r="G65" s="139"/>
      <c r="H65" s="76">
        <v>400</v>
      </c>
      <c r="I65" s="40"/>
      <c r="J65" s="306">
        <f>1237.748+410-40-5.2-18.2-71.9+27.20034-38</f>
        <v>1501.64834</v>
      </c>
      <c r="K65" s="307"/>
      <c r="L65" s="118">
        <v>340</v>
      </c>
      <c r="M65" s="188" t="s">
        <v>40</v>
      </c>
      <c r="N65" s="196"/>
    </row>
    <row r="66" spans="1:14" ht="21.75" customHeight="1" thickBot="1">
      <c r="A66" s="288"/>
      <c r="B66" s="291"/>
      <c r="C66" s="248">
        <v>2016</v>
      </c>
      <c r="D66" s="308"/>
      <c r="E66" s="294">
        <f>H66+J66+L66</f>
        <v>5946.749859999999</v>
      </c>
      <c r="F66" s="295"/>
      <c r="G66" s="140"/>
      <c r="H66" s="45">
        <v>421.67</v>
      </c>
      <c r="I66" s="80"/>
      <c r="J66" s="337">
        <f>3676.56-38+5.81+126.555+18.73+691.66289+488.19497</f>
        <v>4969.512859999999</v>
      </c>
      <c r="K66" s="338"/>
      <c r="L66" s="45">
        <v>555.567</v>
      </c>
      <c r="M66" s="188" t="s">
        <v>40</v>
      </c>
      <c r="N66" s="196"/>
    </row>
    <row r="67" spans="1:14" ht="29.25" customHeight="1" thickBot="1">
      <c r="A67" s="195" t="s">
        <v>14</v>
      </c>
      <c r="B67" s="224" t="s">
        <v>61</v>
      </c>
      <c r="C67" s="178">
        <v>2015</v>
      </c>
      <c r="D67" s="180"/>
      <c r="E67" s="179">
        <f>H67+J67+L67</f>
        <v>38</v>
      </c>
      <c r="F67" s="181"/>
      <c r="G67" s="119"/>
      <c r="H67" s="182">
        <v>0</v>
      </c>
      <c r="I67" s="80"/>
      <c r="J67" s="39">
        <f>38</f>
        <v>38</v>
      </c>
      <c r="K67" s="40"/>
      <c r="L67" s="119">
        <v>0</v>
      </c>
      <c r="M67" s="309" t="s">
        <v>40</v>
      </c>
      <c r="N67" s="196"/>
    </row>
    <row r="68" spans="1:14" ht="36.75" customHeight="1" thickBot="1">
      <c r="A68" s="197"/>
      <c r="B68" s="242"/>
      <c r="C68" s="178">
        <v>2016</v>
      </c>
      <c r="D68" s="180"/>
      <c r="E68" s="193">
        <f>J68</f>
        <v>154.64342</v>
      </c>
      <c r="F68" s="181"/>
      <c r="G68" s="119"/>
      <c r="H68" s="182">
        <v>0</v>
      </c>
      <c r="I68" s="80"/>
      <c r="J68" s="171">
        <v>154.64342</v>
      </c>
      <c r="K68" s="40"/>
      <c r="L68" s="119">
        <v>0</v>
      </c>
      <c r="M68" s="310"/>
      <c r="N68" s="197"/>
    </row>
    <row r="69" spans="1:14" ht="24" customHeight="1" thickBot="1">
      <c r="A69" s="224" t="s">
        <v>36</v>
      </c>
      <c r="B69" s="224" t="s">
        <v>39</v>
      </c>
      <c r="C69" s="75">
        <v>2014</v>
      </c>
      <c r="D69" s="55"/>
      <c r="E69" s="152">
        <f>H69+J69</f>
        <v>650.5</v>
      </c>
      <c r="F69" s="153"/>
      <c r="G69" s="154"/>
      <c r="H69" s="155">
        <v>408</v>
      </c>
      <c r="I69" s="82"/>
      <c r="J69" s="39">
        <f>100+130+12.5</f>
        <v>242.5</v>
      </c>
      <c r="K69" s="83"/>
      <c r="L69" s="84"/>
      <c r="M69" s="309" t="s">
        <v>41</v>
      </c>
      <c r="N69" s="224" t="s">
        <v>43</v>
      </c>
    </row>
    <row r="70" spans="1:14" ht="22.5" customHeight="1" thickBot="1">
      <c r="A70" s="225"/>
      <c r="B70" s="225"/>
      <c r="C70" s="46">
        <v>2015</v>
      </c>
      <c r="D70" s="47"/>
      <c r="E70" s="81">
        <f>H70+J70</f>
        <v>100</v>
      </c>
      <c r="F70" s="31"/>
      <c r="G70" s="51"/>
      <c r="H70" s="22">
        <v>0</v>
      </c>
      <c r="I70" s="85"/>
      <c r="J70" s="121">
        <v>100</v>
      </c>
      <c r="K70" s="86"/>
      <c r="L70" s="87"/>
      <c r="M70" s="311"/>
      <c r="N70" s="225"/>
    </row>
    <row r="71" spans="1:14" ht="21" customHeight="1" thickBot="1">
      <c r="A71" s="242"/>
      <c r="B71" s="242"/>
      <c r="C71" s="75">
        <v>2016</v>
      </c>
      <c r="D71" s="55"/>
      <c r="E71" s="81">
        <f>H71+J71</f>
        <v>1000</v>
      </c>
      <c r="F71" s="68"/>
      <c r="G71" s="138"/>
      <c r="H71" s="39">
        <v>1000</v>
      </c>
      <c r="I71" s="82"/>
      <c r="J71" s="39">
        <v>0</v>
      </c>
      <c r="K71" s="83"/>
      <c r="L71" s="84"/>
      <c r="M71" s="310"/>
      <c r="N71" s="242"/>
    </row>
    <row r="72" spans="1:14" ht="16.5" customHeight="1" thickBot="1">
      <c r="A72" s="195" t="s">
        <v>38</v>
      </c>
      <c r="B72" s="195" t="s">
        <v>81</v>
      </c>
      <c r="C72" s="122">
        <v>2014</v>
      </c>
      <c r="D72" s="42"/>
      <c r="E72" s="174">
        <f>J72</f>
        <v>3277.8079000000002</v>
      </c>
      <c r="F72" s="125"/>
      <c r="G72" s="141"/>
      <c r="H72" s="76">
        <v>0</v>
      </c>
      <c r="I72" s="301"/>
      <c r="J72" s="171">
        <f>J77+J78+J79+J80+J81</f>
        <v>3277.8079000000002</v>
      </c>
      <c r="K72" s="83"/>
      <c r="L72" s="84"/>
      <c r="M72" s="146" t="s">
        <v>25</v>
      </c>
      <c r="N72" s="224" t="s">
        <v>11</v>
      </c>
    </row>
    <row r="73" spans="1:14" ht="18" customHeight="1" thickBot="1">
      <c r="A73" s="196"/>
      <c r="B73" s="196"/>
      <c r="C73" s="256">
        <v>2015</v>
      </c>
      <c r="D73" s="26"/>
      <c r="E73" s="313">
        <f>J73+J74</f>
        <v>622.95742</v>
      </c>
      <c r="F73" s="126"/>
      <c r="G73" s="142"/>
      <c r="H73" s="76">
        <v>0</v>
      </c>
      <c r="I73" s="238"/>
      <c r="J73" s="183">
        <f>369.63142</f>
        <v>369.63142</v>
      </c>
      <c r="K73" s="86"/>
      <c r="L73" s="84"/>
      <c r="M73" s="189" t="s">
        <v>25</v>
      </c>
      <c r="N73" s="225"/>
    </row>
    <row r="74" spans="1:14" ht="18" customHeight="1" thickBot="1">
      <c r="A74" s="196"/>
      <c r="B74" s="196"/>
      <c r="C74" s="248"/>
      <c r="D74" s="26"/>
      <c r="E74" s="314"/>
      <c r="F74" s="126"/>
      <c r="G74" s="142"/>
      <c r="H74" s="76">
        <v>0</v>
      </c>
      <c r="I74" s="238"/>
      <c r="J74" s="184">
        <v>253.326</v>
      </c>
      <c r="K74" s="86"/>
      <c r="L74" s="84"/>
      <c r="M74" s="188" t="s">
        <v>40</v>
      </c>
      <c r="N74" s="225"/>
    </row>
    <row r="75" spans="1:14" ht="28.5" customHeight="1" thickBot="1">
      <c r="A75" s="196"/>
      <c r="B75" s="196"/>
      <c r="C75" s="256">
        <v>2016</v>
      </c>
      <c r="D75" s="42"/>
      <c r="E75" s="230">
        <f>J75+J76</f>
        <v>1170.21936</v>
      </c>
      <c r="F75" s="125"/>
      <c r="G75" s="141"/>
      <c r="H75" s="76">
        <v>0</v>
      </c>
      <c r="I75" s="312"/>
      <c r="J75" s="171">
        <f>19.78232+359.09512</f>
        <v>378.87744</v>
      </c>
      <c r="K75" s="83"/>
      <c r="L75" s="84"/>
      <c r="M75" s="189" t="s">
        <v>25</v>
      </c>
      <c r="N75" s="225"/>
    </row>
    <row r="76" spans="1:14" ht="28.5" customHeight="1" thickBot="1">
      <c r="A76" s="197"/>
      <c r="B76" s="197"/>
      <c r="C76" s="248"/>
      <c r="D76" s="38"/>
      <c r="E76" s="334"/>
      <c r="F76" s="128"/>
      <c r="G76" s="143"/>
      <c r="H76" s="37"/>
      <c r="I76" s="23"/>
      <c r="J76" s="172">
        <v>791.34192</v>
      </c>
      <c r="K76" s="89"/>
      <c r="L76" s="129"/>
      <c r="M76" s="188" t="s">
        <v>40</v>
      </c>
      <c r="N76" s="242"/>
    </row>
    <row r="77" spans="1:14" ht="22.5" customHeight="1" thickBot="1">
      <c r="A77" s="130" t="s">
        <v>70</v>
      </c>
      <c r="B77" s="130" t="s">
        <v>49</v>
      </c>
      <c r="C77" s="256">
        <v>2014</v>
      </c>
      <c r="D77" s="38"/>
      <c r="E77" s="145">
        <f aca="true" t="shared" si="0" ref="E77:E84">J77</f>
        <v>407.5</v>
      </c>
      <c r="F77" s="128"/>
      <c r="G77" s="143"/>
      <c r="H77" s="37"/>
      <c r="I77" s="23"/>
      <c r="J77" s="37">
        <f>500-92.5</f>
        <v>407.5</v>
      </c>
      <c r="K77" s="89"/>
      <c r="L77" s="129"/>
      <c r="M77" s="189" t="s">
        <v>25</v>
      </c>
      <c r="N77" s="16"/>
    </row>
    <row r="78" spans="1:14" ht="21.75" customHeight="1" thickBot="1">
      <c r="A78" s="130" t="s">
        <v>71</v>
      </c>
      <c r="B78" s="130" t="s">
        <v>48</v>
      </c>
      <c r="C78" s="332"/>
      <c r="D78" s="38"/>
      <c r="E78" s="173">
        <f t="shared" si="0"/>
        <v>2049.95816</v>
      </c>
      <c r="F78" s="128"/>
      <c r="G78" s="143"/>
      <c r="H78" s="37"/>
      <c r="I78" s="23"/>
      <c r="J78" s="172">
        <f>2500-350.6511-99.39074</f>
        <v>2049.95816</v>
      </c>
      <c r="K78" s="89"/>
      <c r="L78" s="129"/>
      <c r="M78" s="189" t="s">
        <v>25</v>
      </c>
      <c r="N78" s="21"/>
    </row>
    <row r="79" spans="1:14" ht="21.75" customHeight="1" thickBot="1">
      <c r="A79" s="130" t="s">
        <v>72</v>
      </c>
      <c r="B79" s="146" t="s">
        <v>50</v>
      </c>
      <c r="C79" s="332"/>
      <c r="D79" s="38"/>
      <c r="E79" s="132">
        <f t="shared" si="0"/>
        <v>620.959</v>
      </c>
      <c r="F79" s="128"/>
      <c r="G79" s="143"/>
      <c r="H79" s="37"/>
      <c r="I79" s="23"/>
      <c r="J79" s="131">
        <v>620.959</v>
      </c>
      <c r="K79" s="89"/>
      <c r="L79" s="129"/>
      <c r="M79" s="189" t="s">
        <v>25</v>
      </c>
      <c r="N79" s="21"/>
    </row>
    <row r="80" spans="1:14" ht="36" customHeight="1" thickBot="1">
      <c r="A80" s="130" t="s">
        <v>73</v>
      </c>
      <c r="B80" s="130" t="s">
        <v>55</v>
      </c>
      <c r="C80" s="332"/>
      <c r="D80" s="38"/>
      <c r="E80" s="173">
        <f t="shared" si="0"/>
        <v>98.51353</v>
      </c>
      <c r="F80" s="128"/>
      <c r="G80" s="143"/>
      <c r="H80" s="37"/>
      <c r="I80" s="23"/>
      <c r="J80" s="172">
        <v>98.51353</v>
      </c>
      <c r="K80" s="89"/>
      <c r="L80" s="129"/>
      <c r="M80" s="189" t="s">
        <v>25</v>
      </c>
      <c r="N80" s="36"/>
    </row>
    <row r="81" spans="1:14" ht="24" customHeight="1" thickBot="1">
      <c r="A81" s="127" t="s">
        <v>74</v>
      </c>
      <c r="B81" s="146" t="s">
        <v>58</v>
      </c>
      <c r="C81" s="333"/>
      <c r="D81" s="38"/>
      <c r="E81" s="173">
        <f>J81</f>
        <v>100.87721</v>
      </c>
      <c r="F81" s="128"/>
      <c r="G81" s="143"/>
      <c r="H81" s="37"/>
      <c r="I81" s="23"/>
      <c r="J81" s="172">
        <v>100.87721</v>
      </c>
      <c r="K81" s="89"/>
      <c r="L81" s="129"/>
      <c r="M81" s="186" t="s">
        <v>40</v>
      </c>
      <c r="N81" s="127"/>
    </row>
    <row r="82" spans="1:14" ht="22.5" customHeight="1" thickBot="1">
      <c r="A82" s="286" t="s">
        <v>75</v>
      </c>
      <c r="B82" s="286" t="s">
        <v>76</v>
      </c>
      <c r="C82" s="256">
        <v>2014</v>
      </c>
      <c r="D82" s="257"/>
      <c r="E82" s="292">
        <f t="shared" si="0"/>
        <v>90</v>
      </c>
      <c r="F82" s="257"/>
      <c r="G82" s="122"/>
      <c r="H82" s="88"/>
      <c r="I82" s="74"/>
      <c r="J82" s="44">
        <f>5+80+5</f>
        <v>90</v>
      </c>
      <c r="K82" s="89"/>
      <c r="L82" s="195"/>
      <c r="M82" s="224" t="s">
        <v>41</v>
      </c>
      <c r="N82" s="224" t="s">
        <v>12</v>
      </c>
    </row>
    <row r="83" spans="1:14" ht="20.25" customHeight="1" thickBot="1">
      <c r="A83" s="287"/>
      <c r="B83" s="287"/>
      <c r="C83" s="213">
        <v>2015</v>
      </c>
      <c r="D83" s="215"/>
      <c r="E83" s="316">
        <f t="shared" si="0"/>
        <v>90</v>
      </c>
      <c r="F83" s="215"/>
      <c r="G83" s="124"/>
      <c r="H83" s="90"/>
      <c r="I83" s="91"/>
      <c r="J83" s="317">
        <v>90</v>
      </c>
      <c r="K83" s="318"/>
      <c r="L83" s="196"/>
      <c r="M83" s="225"/>
      <c r="N83" s="225"/>
    </row>
    <row r="84" spans="1:14" ht="40.5" customHeight="1" thickBot="1">
      <c r="A84" s="287"/>
      <c r="B84" s="287"/>
      <c r="C84" s="256">
        <v>2016</v>
      </c>
      <c r="D84" s="257"/>
      <c r="E84" s="292">
        <f t="shared" si="0"/>
        <v>0</v>
      </c>
      <c r="F84" s="293"/>
      <c r="G84" s="262"/>
      <c r="H84" s="256"/>
      <c r="I84" s="83"/>
      <c r="J84" s="236">
        <v>0</v>
      </c>
      <c r="K84" s="301"/>
      <c r="L84" s="196"/>
      <c r="M84" s="225"/>
      <c r="N84" s="225"/>
    </row>
    <row r="85" spans="1:14" ht="32.25" customHeight="1" hidden="1" thickBot="1">
      <c r="A85" s="288"/>
      <c r="B85" s="288"/>
      <c r="C85" s="248"/>
      <c r="D85" s="249"/>
      <c r="E85" s="294"/>
      <c r="F85" s="295"/>
      <c r="G85" s="263"/>
      <c r="H85" s="248"/>
      <c r="I85" s="80"/>
      <c r="J85" s="315"/>
      <c r="K85" s="312"/>
      <c r="L85" s="197"/>
      <c r="M85" s="242"/>
      <c r="N85" s="242"/>
    </row>
    <row r="86" spans="1:14" ht="21" customHeight="1" thickBot="1">
      <c r="A86" s="253" t="s">
        <v>68</v>
      </c>
      <c r="B86" s="254"/>
      <c r="C86" s="254"/>
      <c r="D86" s="254"/>
      <c r="E86" s="254"/>
      <c r="F86" s="254"/>
      <c r="G86" s="254"/>
      <c r="H86" s="254"/>
      <c r="I86" s="254"/>
      <c r="J86" s="254"/>
      <c r="K86" s="254"/>
      <c r="L86" s="254"/>
      <c r="M86" s="254"/>
      <c r="N86" s="255"/>
    </row>
    <row r="87" spans="1:14" ht="15" customHeight="1">
      <c r="A87" s="319" t="s">
        <v>69</v>
      </c>
      <c r="B87" s="320"/>
      <c r="C87" s="320"/>
      <c r="D87" s="320"/>
      <c r="E87" s="320"/>
      <c r="F87" s="320"/>
      <c r="G87" s="320"/>
      <c r="H87" s="320"/>
      <c r="I87" s="320"/>
      <c r="J87" s="320"/>
      <c r="K87" s="320"/>
      <c r="L87" s="320"/>
      <c r="M87" s="320"/>
      <c r="N87" s="321"/>
    </row>
    <row r="88" spans="1:14" ht="19.5" customHeight="1" thickBot="1">
      <c r="A88" s="219" t="s">
        <v>13</v>
      </c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1"/>
    </row>
    <row r="89" spans="1:14" ht="15" customHeight="1">
      <c r="A89" s="287" t="s">
        <v>80</v>
      </c>
      <c r="B89" s="224" t="s">
        <v>79</v>
      </c>
      <c r="C89" s="244">
        <v>2014</v>
      </c>
      <c r="D89" s="245"/>
      <c r="E89" s="246">
        <f>J89</f>
        <v>6</v>
      </c>
      <c r="F89" s="245"/>
      <c r="G89" s="50"/>
      <c r="H89" s="200"/>
      <c r="I89" s="23"/>
      <c r="J89" s="237">
        <v>6</v>
      </c>
      <c r="K89" s="238"/>
      <c r="L89" s="196"/>
      <c r="M89" s="196"/>
      <c r="N89" s="225"/>
    </row>
    <row r="90" spans="1:14" ht="15" customHeight="1">
      <c r="A90" s="287"/>
      <c r="B90" s="225"/>
      <c r="C90" s="244">
        <v>2015</v>
      </c>
      <c r="D90" s="245"/>
      <c r="E90" s="246">
        <f>J90</f>
        <v>6</v>
      </c>
      <c r="F90" s="245"/>
      <c r="G90" s="50"/>
      <c r="H90" s="200"/>
      <c r="I90" s="23"/>
      <c r="J90" s="237">
        <v>6</v>
      </c>
      <c r="K90" s="238"/>
      <c r="L90" s="196"/>
      <c r="M90" s="196"/>
      <c r="N90" s="225"/>
    </row>
    <row r="91" spans="1:14" ht="33.75" customHeight="1" thickBot="1">
      <c r="A91" s="287"/>
      <c r="B91" s="242"/>
      <c r="C91" s="244">
        <v>2016</v>
      </c>
      <c r="D91" s="245"/>
      <c r="E91" s="246">
        <f>J91</f>
        <v>0</v>
      </c>
      <c r="F91" s="245"/>
      <c r="G91" s="50"/>
      <c r="H91" s="200"/>
      <c r="I91" s="23"/>
      <c r="J91" s="237">
        <v>0</v>
      </c>
      <c r="K91" s="238"/>
      <c r="L91" s="196"/>
      <c r="M91" s="196"/>
      <c r="N91" s="225"/>
    </row>
    <row r="92" spans="1:14" ht="21.75" customHeight="1">
      <c r="A92" s="286"/>
      <c r="B92" s="73" t="s">
        <v>83</v>
      </c>
      <c r="C92" s="88" t="s">
        <v>82</v>
      </c>
      <c r="D92" s="72"/>
      <c r="E92" s="330">
        <f>H92+J92+L92</f>
        <v>20340.6383</v>
      </c>
      <c r="F92" s="331"/>
      <c r="G92" s="144"/>
      <c r="H92" s="94">
        <f>H94+H95+H96</f>
        <v>3743</v>
      </c>
      <c r="I92" s="74"/>
      <c r="J92" s="330">
        <f>J94+J95+J96</f>
        <v>14930.138299999999</v>
      </c>
      <c r="K92" s="331"/>
      <c r="L92" s="94">
        <f>L10+L12+L13+L14+L15+L16+L17+L18+L20+L19+L21+L22+L23+L62+L65+L66</f>
        <v>1667.5</v>
      </c>
      <c r="M92" s="195"/>
      <c r="N92" s="195"/>
    </row>
    <row r="93" spans="1:14" ht="16.5" customHeight="1">
      <c r="A93" s="287"/>
      <c r="B93" s="47"/>
      <c r="C93" s="48"/>
      <c r="D93" s="191"/>
      <c r="E93" s="244"/>
      <c r="F93" s="245"/>
      <c r="G93" s="50"/>
      <c r="H93" s="20"/>
      <c r="I93" s="47"/>
      <c r="J93" s="244"/>
      <c r="K93" s="245"/>
      <c r="L93" s="50"/>
      <c r="M93" s="196"/>
      <c r="N93" s="196"/>
    </row>
    <row r="94" spans="1:14" ht="17.25" customHeight="1">
      <c r="A94" s="287"/>
      <c r="B94" s="47"/>
      <c r="C94" s="46">
        <v>2014</v>
      </c>
      <c r="D94" s="191"/>
      <c r="E94" s="322">
        <f>H94+J94+L94</f>
        <v>7010.7879</v>
      </c>
      <c r="F94" s="323"/>
      <c r="G94" s="156"/>
      <c r="H94" s="157">
        <f>H27+H10+H50+H56+H62+H69</f>
        <v>1233</v>
      </c>
      <c r="I94" s="47"/>
      <c r="J94" s="324">
        <f>J10+J24+J27+J28+J29+J37+J44+J50+J56+J62+J69+J72+J82+J89</f>
        <v>5312.7879</v>
      </c>
      <c r="K94" s="325"/>
      <c r="L94" s="95">
        <f>L10+L12+L13+L14+L62</f>
        <v>465</v>
      </c>
      <c r="M94" s="196"/>
      <c r="N94" s="196"/>
    </row>
    <row r="95" spans="1:14" ht="16.5" customHeight="1">
      <c r="A95" s="287"/>
      <c r="B95" s="47"/>
      <c r="C95" s="46">
        <v>2015</v>
      </c>
      <c r="D95" s="191"/>
      <c r="E95" s="326">
        <f>H95+J95+L95</f>
        <v>4030.36776</v>
      </c>
      <c r="F95" s="327"/>
      <c r="G95" s="50"/>
      <c r="H95" s="95">
        <f>H15+H16+H17+H53+H57+H65+H70+H73</f>
        <v>755</v>
      </c>
      <c r="I95" s="47"/>
      <c r="J95" s="328">
        <f>J15+J25+E30+J38+J46+J53+J65+J67+J70+J73+J74+J83+J90</f>
        <v>2810.36776</v>
      </c>
      <c r="K95" s="329"/>
      <c r="L95" s="95">
        <f>L15+L16+L17+L18+L65+L19</f>
        <v>465</v>
      </c>
      <c r="M95" s="196"/>
      <c r="N95" s="196"/>
    </row>
    <row r="96" spans="1:14" ht="18.75" customHeight="1" thickBot="1">
      <c r="A96" s="288"/>
      <c r="B96" s="79"/>
      <c r="C96" s="178">
        <v>2016</v>
      </c>
      <c r="D96" s="192"/>
      <c r="E96" s="335">
        <f>H96+J96+L96</f>
        <v>9299.482639999998</v>
      </c>
      <c r="F96" s="336"/>
      <c r="G96" s="134"/>
      <c r="H96" s="120">
        <f>H20+H55+H66+H71</f>
        <v>1755</v>
      </c>
      <c r="I96" s="79"/>
      <c r="J96" s="335">
        <f>J20+J26+J33+J34+J35+J48+J55+J66+J68+J71+J75+J76+J84+J91</f>
        <v>6806.982639999999</v>
      </c>
      <c r="K96" s="336"/>
      <c r="L96" s="120">
        <f>L20+L21+L22+L23+L66</f>
        <v>737.5</v>
      </c>
      <c r="M96" s="197"/>
      <c r="N96" s="197"/>
    </row>
    <row r="98" spans="2:12" ht="15">
      <c r="B98" s="8"/>
      <c r="C98" s="8"/>
      <c r="D98" s="8"/>
      <c r="E98" s="104"/>
      <c r="F98" s="8"/>
      <c r="G98" s="8"/>
      <c r="H98" s="104"/>
      <c r="I98" s="8"/>
      <c r="J98" s="104"/>
      <c r="K98" s="8"/>
      <c r="L98" s="8"/>
    </row>
    <row r="99" spans="2:13" ht="23.25">
      <c r="B99" s="158"/>
      <c r="C99" s="159"/>
      <c r="D99" s="159"/>
      <c r="E99" s="190"/>
      <c r="F99" s="160"/>
      <c r="G99" s="161"/>
      <c r="H99" s="162"/>
      <c r="I99" s="161"/>
      <c r="J99" s="176"/>
      <c r="K99" s="161"/>
      <c r="L99" s="161"/>
      <c r="M99" s="162"/>
    </row>
    <row r="100" spans="2:13" ht="23.25">
      <c r="B100" s="158"/>
      <c r="C100" s="159"/>
      <c r="D100" s="159"/>
      <c r="E100" s="163"/>
      <c r="F100" s="164"/>
      <c r="G100" s="158"/>
      <c r="H100" s="165"/>
      <c r="I100" s="158"/>
      <c r="J100" s="177"/>
      <c r="K100" s="158"/>
      <c r="L100" s="158"/>
      <c r="M100" s="162"/>
    </row>
    <row r="101" spans="2:13" ht="15.75" customHeight="1">
      <c r="B101" s="166"/>
      <c r="C101" s="167"/>
      <c r="D101" s="167"/>
      <c r="E101" s="163"/>
      <c r="F101" s="164"/>
      <c r="G101" s="162"/>
      <c r="H101" s="162"/>
      <c r="I101" s="162"/>
      <c r="J101" s="176"/>
      <c r="K101" s="162"/>
      <c r="L101" s="162"/>
      <c r="M101" s="162"/>
    </row>
    <row r="102" spans="1:13" ht="20.25">
      <c r="A102" s="5"/>
      <c r="B102" s="158"/>
      <c r="C102" s="159"/>
      <c r="D102" s="159"/>
      <c r="E102" s="158"/>
      <c r="F102" s="168"/>
      <c r="G102" s="158"/>
      <c r="H102" s="169"/>
      <c r="I102" s="158"/>
      <c r="J102" s="165"/>
      <c r="K102" s="158"/>
      <c r="L102" s="158"/>
      <c r="M102" s="162"/>
    </row>
    <row r="103" spans="1:13" ht="13.5" customHeight="1">
      <c r="A103" s="5"/>
      <c r="B103" s="166"/>
      <c r="C103" s="167"/>
      <c r="D103" s="167"/>
      <c r="E103" s="166"/>
      <c r="F103" s="164"/>
      <c r="G103" s="162"/>
      <c r="H103" s="162"/>
      <c r="I103" s="162"/>
      <c r="J103" s="162"/>
      <c r="K103" s="162"/>
      <c r="L103" s="162"/>
      <c r="M103" s="162"/>
    </row>
    <row r="104" spans="1:13" ht="23.25">
      <c r="A104" s="5"/>
      <c r="B104" s="158"/>
      <c r="C104" s="159"/>
      <c r="D104" s="159"/>
      <c r="E104" s="166"/>
      <c r="F104" s="164"/>
      <c r="G104" s="158"/>
      <c r="H104" s="162"/>
      <c r="I104" s="158"/>
      <c r="J104" s="175"/>
      <c r="K104" s="158"/>
      <c r="L104" s="158"/>
      <c r="M104" s="162"/>
    </row>
    <row r="105" spans="1:13" ht="23.25">
      <c r="A105" s="5"/>
      <c r="B105" s="158"/>
      <c r="C105" s="159"/>
      <c r="D105" s="159"/>
      <c r="E105" s="166"/>
      <c r="F105" s="164"/>
      <c r="G105" s="158"/>
      <c r="H105" s="162"/>
      <c r="I105" s="158"/>
      <c r="J105" s="158"/>
      <c r="K105" s="158"/>
      <c r="L105" s="158"/>
      <c r="M105" s="162"/>
    </row>
    <row r="106" spans="1:13" ht="13.5" customHeight="1">
      <c r="A106" s="5"/>
      <c r="B106" s="158"/>
      <c r="C106" s="159"/>
      <c r="D106" s="159"/>
      <c r="E106" s="166"/>
      <c r="F106" s="164"/>
      <c r="G106" s="158"/>
      <c r="H106" s="162"/>
      <c r="I106" s="158"/>
      <c r="J106" s="158"/>
      <c r="K106" s="158"/>
      <c r="L106" s="158"/>
      <c r="M106" s="162"/>
    </row>
    <row r="107" spans="1:13" ht="23.25">
      <c r="A107" s="5"/>
      <c r="B107" s="158"/>
      <c r="C107" s="159"/>
      <c r="D107" s="159"/>
      <c r="E107" s="166"/>
      <c r="F107" s="164"/>
      <c r="G107" s="158"/>
      <c r="H107" s="162"/>
      <c r="I107" s="158"/>
      <c r="J107" s="158"/>
      <c r="K107" s="158"/>
      <c r="L107" s="158"/>
      <c r="M107" s="162"/>
    </row>
    <row r="108" spans="1:13" ht="11.25" customHeight="1">
      <c r="A108" s="5"/>
      <c r="B108" s="158"/>
      <c r="C108" s="159"/>
      <c r="D108" s="159"/>
      <c r="E108" s="166"/>
      <c r="F108" s="164"/>
      <c r="G108" s="158"/>
      <c r="H108" s="162"/>
      <c r="I108" s="158"/>
      <c r="J108" s="158"/>
      <c r="K108" s="158"/>
      <c r="L108" s="158"/>
      <c r="M108" s="162"/>
    </row>
    <row r="109" spans="1:13" ht="23.25">
      <c r="A109" s="5"/>
      <c r="B109" s="158"/>
      <c r="C109" s="170"/>
      <c r="D109" s="159"/>
      <c r="E109" s="166"/>
      <c r="F109" s="164"/>
      <c r="G109" s="158"/>
      <c r="H109" s="162"/>
      <c r="I109" s="158"/>
      <c r="J109" s="158"/>
      <c r="K109" s="158"/>
      <c r="L109" s="158"/>
      <c r="M109" s="162"/>
    </row>
    <row r="110" spans="1:10" ht="12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2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2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2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ht="12">
      <c r="B114" s="5"/>
    </row>
    <row r="117" spans="2:8" ht="12.75">
      <c r="B117" s="4"/>
      <c r="C117" s="5"/>
      <c r="D117" s="5"/>
      <c r="E117" s="5"/>
      <c r="F117" s="5"/>
      <c r="G117" s="5"/>
      <c r="H117" s="4"/>
    </row>
    <row r="118" spans="2:8" ht="12.75">
      <c r="B118" s="4"/>
      <c r="C118" s="5"/>
      <c r="D118" s="5"/>
      <c r="E118" s="5"/>
      <c r="F118" s="5"/>
      <c r="G118" s="5"/>
      <c r="H118" s="4"/>
    </row>
    <row r="119" spans="2:8" ht="12.75">
      <c r="B119" s="4"/>
      <c r="C119" s="5"/>
      <c r="D119" s="5"/>
      <c r="E119" s="5"/>
      <c r="F119" s="5"/>
      <c r="G119" s="5"/>
      <c r="H119" s="4"/>
    </row>
    <row r="120" spans="2:8" ht="12.75">
      <c r="B120" s="4"/>
      <c r="C120" s="5"/>
      <c r="D120" s="5"/>
      <c r="E120" s="5"/>
      <c r="F120" s="5"/>
      <c r="G120" s="5"/>
      <c r="H120" s="4"/>
    </row>
    <row r="121" spans="2:8" ht="12.75">
      <c r="B121" s="4"/>
      <c r="C121" s="5"/>
      <c r="D121" s="5"/>
      <c r="E121" s="5"/>
      <c r="F121" s="5"/>
      <c r="G121" s="5"/>
      <c r="H121" s="4"/>
    </row>
    <row r="122" spans="2:8" ht="12.75">
      <c r="B122" s="4"/>
      <c r="C122" s="5"/>
      <c r="D122" s="5"/>
      <c r="E122" s="5"/>
      <c r="F122" s="5"/>
      <c r="G122" s="5"/>
      <c r="H122" s="4"/>
    </row>
    <row r="123" spans="2:8" ht="12.75">
      <c r="B123" s="4"/>
      <c r="C123" s="5"/>
      <c r="D123" s="5"/>
      <c r="E123" s="5"/>
      <c r="F123" s="5"/>
      <c r="G123" s="5"/>
      <c r="H123" s="4"/>
    </row>
    <row r="124" spans="2:8" ht="12.75">
      <c r="B124" s="4"/>
      <c r="C124" s="5"/>
      <c r="D124" s="5"/>
      <c r="E124" s="5"/>
      <c r="F124" s="5"/>
      <c r="G124" s="5"/>
      <c r="H124" s="4"/>
    </row>
    <row r="125" spans="2:8" ht="12.75">
      <c r="B125" s="4"/>
      <c r="C125" s="5"/>
      <c r="D125" s="5"/>
      <c r="E125" s="5"/>
      <c r="F125" s="5"/>
      <c r="G125" s="5"/>
      <c r="H125" s="5"/>
    </row>
    <row r="126" spans="2:8" ht="12.75">
      <c r="B126" s="4"/>
      <c r="C126" s="5"/>
      <c r="D126" s="5"/>
      <c r="E126" s="5"/>
      <c r="F126" s="5"/>
      <c r="G126" s="5"/>
      <c r="H126" s="5"/>
    </row>
    <row r="127" spans="2:8" ht="12.75">
      <c r="B127" s="4"/>
      <c r="C127" s="5"/>
      <c r="D127" s="5"/>
      <c r="E127" s="5"/>
      <c r="F127" s="5"/>
      <c r="G127" s="5"/>
      <c r="H127" s="5"/>
    </row>
    <row r="128" spans="2:8" ht="12.75">
      <c r="B128" s="4"/>
      <c r="C128" s="5"/>
      <c r="D128" s="5"/>
      <c r="E128" s="5"/>
      <c r="F128" s="5"/>
      <c r="G128" s="5"/>
      <c r="H128" s="5"/>
    </row>
    <row r="129" spans="2:8" ht="12.75">
      <c r="B129" s="4"/>
      <c r="C129" s="5"/>
      <c r="D129" s="5"/>
      <c r="E129" s="5"/>
      <c r="F129" s="5"/>
      <c r="G129" s="5"/>
      <c r="H129" s="5"/>
    </row>
    <row r="130" spans="2:8" ht="12.75">
      <c r="B130" s="4"/>
      <c r="C130" s="5"/>
      <c r="D130" s="5"/>
      <c r="E130" s="5"/>
      <c r="F130" s="5"/>
      <c r="G130" s="5"/>
      <c r="H130" s="5"/>
    </row>
  </sheetData>
  <sheetProtection/>
  <mergeCells count="188">
    <mergeCell ref="B1:N1"/>
    <mergeCell ref="A3:A5"/>
    <mergeCell ref="B3:B5"/>
    <mergeCell ref="C3:C5"/>
    <mergeCell ref="D3:E5"/>
    <mergeCell ref="G3:L3"/>
    <mergeCell ref="M3:M5"/>
    <mergeCell ref="N3:N5"/>
    <mergeCell ref="G4:G5"/>
    <mergeCell ref="H4:L4"/>
    <mergeCell ref="I5:J5"/>
    <mergeCell ref="K5:L5"/>
    <mergeCell ref="D6:E6"/>
    <mergeCell ref="I6:J6"/>
    <mergeCell ref="K6:L6"/>
    <mergeCell ref="A7:N7"/>
    <mergeCell ref="A8:N8"/>
    <mergeCell ref="A9:N9"/>
    <mergeCell ref="A10:A23"/>
    <mergeCell ref="B10:B23"/>
    <mergeCell ref="C10:D14"/>
    <mergeCell ref="E10:F14"/>
    <mergeCell ref="G10:G11"/>
    <mergeCell ref="H10:H11"/>
    <mergeCell ref="J10:K11"/>
    <mergeCell ref="L10:L11"/>
    <mergeCell ref="M10:M11"/>
    <mergeCell ref="N10:N23"/>
    <mergeCell ref="J12:K12"/>
    <mergeCell ref="J13:K13"/>
    <mergeCell ref="J14:K14"/>
    <mergeCell ref="H15:H16"/>
    <mergeCell ref="J15:K16"/>
    <mergeCell ref="L15:L16"/>
    <mergeCell ref="J17:K17"/>
    <mergeCell ref="J18:K18"/>
    <mergeCell ref="J19:K19"/>
    <mergeCell ref="H20:H21"/>
    <mergeCell ref="J20:K21"/>
    <mergeCell ref="L20:L21"/>
    <mergeCell ref="J22:K22"/>
    <mergeCell ref="J23:K23"/>
    <mergeCell ref="A24:A26"/>
    <mergeCell ref="B24:B26"/>
    <mergeCell ref="M24:M26"/>
    <mergeCell ref="N24:N26"/>
    <mergeCell ref="A27:A35"/>
    <mergeCell ref="B27:B35"/>
    <mergeCell ref="N27:N35"/>
    <mergeCell ref="A36:A40"/>
    <mergeCell ref="B36:B40"/>
    <mergeCell ref="C36:D36"/>
    <mergeCell ref="E36:F36"/>
    <mergeCell ref="J36:K36"/>
    <mergeCell ref="M36:M40"/>
    <mergeCell ref="C37:D37"/>
    <mergeCell ref="E37:F37"/>
    <mergeCell ref="J37:K37"/>
    <mergeCell ref="C38:D38"/>
    <mergeCell ref="E38:F38"/>
    <mergeCell ref="J38:K38"/>
    <mergeCell ref="C39:D39"/>
    <mergeCell ref="E39:F39"/>
    <mergeCell ref="J39:K39"/>
    <mergeCell ref="C40:D40"/>
    <mergeCell ref="E40:F40"/>
    <mergeCell ref="J40:K40"/>
    <mergeCell ref="A41:M41"/>
    <mergeCell ref="A42:M42"/>
    <mergeCell ref="A43:M43"/>
    <mergeCell ref="A44:A49"/>
    <mergeCell ref="B44:B49"/>
    <mergeCell ref="C44:C45"/>
    <mergeCell ref="E44:E45"/>
    <mergeCell ref="H44:H45"/>
    <mergeCell ref="J44:J45"/>
    <mergeCell ref="L44:L45"/>
    <mergeCell ref="M44:M49"/>
    <mergeCell ref="N44:N49"/>
    <mergeCell ref="C46:C47"/>
    <mergeCell ref="E46:E47"/>
    <mergeCell ref="H46:H47"/>
    <mergeCell ref="J46:J47"/>
    <mergeCell ref="L46:L47"/>
    <mergeCell ref="C48:C49"/>
    <mergeCell ref="E48:E49"/>
    <mergeCell ref="H48:H49"/>
    <mergeCell ref="J48:J49"/>
    <mergeCell ref="L48:L49"/>
    <mergeCell ref="A50:A55"/>
    <mergeCell ref="B50:B55"/>
    <mergeCell ref="C50:D51"/>
    <mergeCell ref="E50:E51"/>
    <mergeCell ref="G50:G51"/>
    <mergeCell ref="H50:H51"/>
    <mergeCell ref="J50:J51"/>
    <mergeCell ref="L50:L51"/>
    <mergeCell ref="M50:M51"/>
    <mergeCell ref="N50:N55"/>
    <mergeCell ref="C52:D53"/>
    <mergeCell ref="E52:E53"/>
    <mergeCell ref="C54:D55"/>
    <mergeCell ref="E54:E55"/>
    <mergeCell ref="A56:A58"/>
    <mergeCell ref="B56:B58"/>
    <mergeCell ref="M56:M58"/>
    <mergeCell ref="N56:N58"/>
    <mergeCell ref="A59:N59"/>
    <mergeCell ref="A60:M60"/>
    <mergeCell ref="A61:N61"/>
    <mergeCell ref="A62:A66"/>
    <mergeCell ref="B62:B66"/>
    <mergeCell ref="C62:D64"/>
    <mergeCell ref="E62:F64"/>
    <mergeCell ref="G62:G64"/>
    <mergeCell ref="H62:H64"/>
    <mergeCell ref="J62:K64"/>
    <mergeCell ref="L62:L64"/>
    <mergeCell ref="M62:M64"/>
    <mergeCell ref="N62:N68"/>
    <mergeCell ref="C65:D65"/>
    <mergeCell ref="E65:F65"/>
    <mergeCell ref="J65:K65"/>
    <mergeCell ref="C66:D66"/>
    <mergeCell ref="E66:F66"/>
    <mergeCell ref="J66:K66"/>
    <mergeCell ref="A67:A68"/>
    <mergeCell ref="B67:B68"/>
    <mergeCell ref="M67:M68"/>
    <mergeCell ref="A69:A71"/>
    <mergeCell ref="B69:B71"/>
    <mergeCell ref="M69:M71"/>
    <mergeCell ref="L82:L85"/>
    <mergeCell ref="N69:N71"/>
    <mergeCell ref="A72:A76"/>
    <mergeCell ref="B72:B76"/>
    <mergeCell ref="I72:I75"/>
    <mergeCell ref="N72:N76"/>
    <mergeCell ref="C73:C74"/>
    <mergeCell ref="E73:E74"/>
    <mergeCell ref="C75:C76"/>
    <mergeCell ref="E75:E76"/>
    <mergeCell ref="J84:K85"/>
    <mergeCell ref="C77:C81"/>
    <mergeCell ref="A82:A85"/>
    <mergeCell ref="B82:B85"/>
    <mergeCell ref="C82:D82"/>
    <mergeCell ref="E82:F82"/>
    <mergeCell ref="L89:L91"/>
    <mergeCell ref="M82:M85"/>
    <mergeCell ref="N82:N85"/>
    <mergeCell ref="C83:D83"/>
    <mergeCell ref="E83:F83"/>
    <mergeCell ref="J83:K83"/>
    <mergeCell ref="C84:D85"/>
    <mergeCell ref="E84:F85"/>
    <mergeCell ref="G84:G85"/>
    <mergeCell ref="H84:H85"/>
    <mergeCell ref="J91:K91"/>
    <mergeCell ref="A86:N86"/>
    <mergeCell ref="A87:N87"/>
    <mergeCell ref="A88:N88"/>
    <mergeCell ref="A89:A91"/>
    <mergeCell ref="B89:B91"/>
    <mergeCell ref="C89:D89"/>
    <mergeCell ref="E89:F89"/>
    <mergeCell ref="H89:H91"/>
    <mergeCell ref="J89:K89"/>
    <mergeCell ref="J95:K95"/>
    <mergeCell ref="E96:F96"/>
    <mergeCell ref="J96:K96"/>
    <mergeCell ref="M89:M91"/>
    <mergeCell ref="N89:N91"/>
    <mergeCell ref="C90:D90"/>
    <mergeCell ref="E90:F90"/>
    <mergeCell ref="J90:K90"/>
    <mergeCell ref="C91:D91"/>
    <mergeCell ref="E91:F91"/>
    <mergeCell ref="A92:A96"/>
    <mergeCell ref="E92:F92"/>
    <mergeCell ref="J92:K92"/>
    <mergeCell ref="M92:M96"/>
    <mergeCell ref="N92:N96"/>
    <mergeCell ref="E93:F93"/>
    <mergeCell ref="J93:K93"/>
    <mergeCell ref="E94:F94"/>
    <mergeCell ref="J94:K94"/>
    <mergeCell ref="E95:F95"/>
  </mergeCells>
  <printOptions/>
  <pageMargins left="0.1968503937007874" right="0.1968503937007874" top="0.1968503937007874" bottom="0.31496062992125984" header="0.11811023622047245" footer="0.11811023622047245"/>
  <pageSetup horizontalDpi="600" verticalDpi="600" orientation="landscape" paperSize="9" scale="65" r:id="rId1"/>
  <rowBreaks count="2" manualBreakCount="2">
    <brk id="40" max="13" man="1"/>
    <brk id="6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User</cp:lastModifiedBy>
  <cp:lastPrinted>2017-01-05T06:52:39Z</cp:lastPrinted>
  <dcterms:created xsi:type="dcterms:W3CDTF">2011-07-25T09:14:25Z</dcterms:created>
  <dcterms:modified xsi:type="dcterms:W3CDTF">2017-02-01T05:47:22Z</dcterms:modified>
  <cp:category/>
  <cp:version/>
  <cp:contentType/>
  <cp:contentStatus/>
</cp:coreProperties>
</file>